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DOMAINSRV\RedirectedFolders\kosta.spaseski\My Documents\Drustva za osiguruvanje\22Q2\web\2K\"/>
    </mc:Choice>
  </mc:AlternateContent>
  <xr:revisionPtr revIDLastSave="0" documentId="8_{C340310E-6988-4D81-A35D-6497B7174DDE}" xr6:coauthVersionLast="47" xr6:coauthVersionMax="47" xr10:uidLastSave="{00000000-0000-0000-0000-000000000000}"/>
  <bookViews>
    <workbookView xWindow="-120" yWindow="-120" windowWidth="29040" windowHeight="15840" activeTab="7" xr2:uid="{00000000-000D-0000-FFFF-FFFF00000000}"/>
  </bookViews>
  <sheets>
    <sheet name="0" sheetId="1" r:id="rId1"/>
    <sheet name="1" sheetId="2"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s>
  <definedNames>
    <definedName name="_xlnm.Print_Area" localSheetId="0">'0'!$A$1:$K$48</definedName>
    <definedName name="_xlnm.Print_Area" localSheetId="1">'1'!$A$1:$O$50</definedName>
    <definedName name="_xlnm.Print_Area" localSheetId="11">'10 i 11'!$A$1:$K$47</definedName>
    <definedName name="_xlnm.Print_Area" localSheetId="12">'12'!$A$1:$T$23</definedName>
    <definedName name="_xlnm.Print_Area" localSheetId="13">'13'!$A$1:$I$170</definedName>
    <definedName name="_xlnm.Print_Area" localSheetId="2">'1a'!$A$2:$V$43</definedName>
    <definedName name="_xlnm.Print_Area" localSheetId="3">'2'!$A$1:$F$22</definedName>
    <definedName name="_xlnm.Print_Area" localSheetId="4">'3'!$A$1:$F$25</definedName>
    <definedName name="_xlnm.Print_Area" localSheetId="5">'4'!$A$1:$N$33</definedName>
    <definedName name="_xlnm.Print_Area" localSheetId="6">'5'!$A$1:$N$31</definedName>
    <definedName name="_xlnm.Print_Area" localSheetId="7">'6'!$A$1:$N$30</definedName>
    <definedName name="_xlnm.Print_Area" localSheetId="8">'7'!$A$1:$H$22</definedName>
    <definedName name="_xlnm.Print_Area" localSheetId="9">'8'!$A$1:$E$22</definedName>
    <definedName name="_xlnm.Print_Area" localSheetId="10">'9'!$A$1:$T$34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6" i="13" l="1"/>
  <c r="T6" i="13" s="1"/>
  <c r="M6" i="13"/>
  <c r="S5" i="13"/>
  <c r="T5" i="13" s="1"/>
  <c r="M5" i="13"/>
  <c r="Q70" i="16"/>
  <c r="Q69" i="16"/>
  <c r="P69" i="16"/>
  <c r="O69" i="16"/>
  <c r="N69" i="16"/>
  <c r="M69" i="16"/>
  <c r="L69" i="16"/>
  <c r="K69" i="16"/>
  <c r="J69" i="16"/>
  <c r="I69" i="16"/>
  <c r="H69" i="16"/>
  <c r="G69" i="16"/>
  <c r="F69" i="16"/>
  <c r="E69" i="16"/>
  <c r="D69" i="16"/>
  <c r="C69" i="16"/>
  <c r="B69" i="16"/>
  <c r="Q68" i="16"/>
  <c r="P68" i="16"/>
  <c r="O68" i="16"/>
  <c r="N68" i="16"/>
  <c r="M68" i="16"/>
  <c r="L68" i="16"/>
  <c r="K68" i="16"/>
  <c r="J68" i="16"/>
  <c r="I68" i="16"/>
  <c r="H68" i="16"/>
  <c r="G68" i="16"/>
  <c r="F68" i="16"/>
  <c r="E68" i="16"/>
  <c r="D68" i="16"/>
  <c r="C68" i="16"/>
  <c r="B68" i="16"/>
  <c r="Q67" i="16"/>
  <c r="P67" i="16"/>
  <c r="O67" i="16"/>
  <c r="N67" i="16"/>
  <c r="M67" i="16"/>
  <c r="L67" i="16"/>
  <c r="K67" i="16"/>
  <c r="J67" i="16"/>
  <c r="I67" i="16"/>
  <c r="H67" i="16"/>
  <c r="G67" i="16"/>
  <c r="F67" i="16"/>
  <c r="E67" i="16"/>
  <c r="D67" i="16"/>
  <c r="C67" i="16"/>
  <c r="B67" i="16"/>
  <c r="Q66" i="16"/>
  <c r="P66" i="16"/>
  <c r="O66" i="16"/>
  <c r="N66" i="16"/>
  <c r="M66" i="16"/>
  <c r="L66" i="16"/>
  <c r="K66" i="16"/>
  <c r="J66" i="16"/>
  <c r="I66" i="16"/>
  <c r="H66" i="16"/>
  <c r="G66" i="16"/>
  <c r="F66" i="16"/>
  <c r="E66" i="16"/>
  <c r="D66" i="16"/>
  <c r="C66" i="16"/>
  <c r="B66" i="16"/>
  <c r="Q65" i="16"/>
  <c r="P65" i="16"/>
  <c r="O65" i="16"/>
  <c r="N65" i="16"/>
  <c r="M65" i="16"/>
  <c r="L65" i="16"/>
  <c r="K65" i="16"/>
  <c r="J65" i="16"/>
  <c r="I65" i="16"/>
  <c r="H65" i="16"/>
  <c r="G65" i="16"/>
  <c r="F65" i="16"/>
  <c r="E65" i="16"/>
  <c r="D65" i="16"/>
  <c r="C65" i="16"/>
  <c r="B65" i="16"/>
  <c r="Q64" i="16"/>
  <c r="P64" i="16"/>
  <c r="O64" i="16"/>
  <c r="N64" i="16"/>
  <c r="M64" i="16"/>
  <c r="L64" i="16"/>
  <c r="K64" i="16"/>
  <c r="J64" i="16"/>
  <c r="I64" i="16"/>
  <c r="H64" i="16"/>
  <c r="G64" i="16"/>
  <c r="F64" i="16"/>
  <c r="E64" i="16"/>
  <c r="D64" i="16"/>
  <c r="C64" i="16"/>
  <c r="B64" i="16"/>
  <c r="Q63" i="16"/>
  <c r="P63" i="16"/>
  <c r="P70" i="16" s="1"/>
  <c r="O63" i="16"/>
  <c r="O70" i="16" s="1"/>
  <c r="N63" i="16"/>
  <c r="N70" i="16" s="1"/>
  <c r="M63" i="16"/>
  <c r="M70" i="16" s="1"/>
  <c r="L63" i="16"/>
  <c r="L70" i="16" s="1"/>
  <c r="K63" i="16"/>
  <c r="K70" i="16" s="1"/>
  <c r="J63" i="16"/>
  <c r="J70" i="16" s="1"/>
  <c r="I63" i="16"/>
  <c r="I70" i="16" s="1"/>
  <c r="H63" i="16"/>
  <c r="H70" i="16" s="1"/>
  <c r="G63" i="16"/>
  <c r="G70" i="16" s="1"/>
  <c r="F63" i="16"/>
  <c r="F70" i="16" s="1"/>
  <c r="E63" i="16"/>
  <c r="E70" i="16" s="1"/>
  <c r="D63" i="16"/>
  <c r="D70" i="16" s="1"/>
  <c r="C63" i="16"/>
  <c r="C70" i="16" s="1"/>
  <c r="B63" i="16"/>
  <c r="B70" i="16" s="1"/>
  <c r="Q59" i="16"/>
  <c r="P59" i="16"/>
  <c r="O59" i="16"/>
  <c r="N59" i="16"/>
  <c r="M59" i="16"/>
  <c r="L59" i="16"/>
  <c r="K59" i="16"/>
  <c r="J59" i="16"/>
  <c r="I59" i="16"/>
  <c r="H59" i="16"/>
  <c r="G59" i="16"/>
  <c r="F59" i="16"/>
  <c r="E59" i="16"/>
  <c r="D59" i="16"/>
  <c r="C59" i="16"/>
  <c r="B59" i="16"/>
  <c r="Q58" i="16"/>
  <c r="P58" i="16"/>
  <c r="O58" i="16"/>
  <c r="N58" i="16"/>
  <c r="M58" i="16"/>
  <c r="L58" i="16"/>
  <c r="K58" i="16"/>
  <c r="J58" i="16"/>
  <c r="I58" i="16"/>
  <c r="H58" i="16"/>
  <c r="G58" i="16"/>
  <c r="F58" i="16"/>
  <c r="E58" i="16"/>
  <c r="D58" i="16"/>
  <c r="C58" i="16"/>
  <c r="B58" i="16"/>
  <c r="Q57" i="16"/>
  <c r="P57" i="16"/>
  <c r="O57" i="16"/>
  <c r="N57" i="16"/>
  <c r="M57" i="16"/>
  <c r="L57" i="16"/>
  <c r="K57" i="16"/>
  <c r="J57" i="16"/>
  <c r="I57" i="16"/>
  <c r="H57" i="16"/>
  <c r="G57" i="16"/>
  <c r="F57" i="16"/>
  <c r="E57" i="16"/>
  <c r="D57" i="16"/>
  <c r="C57" i="16"/>
  <c r="B57" i="16"/>
  <c r="Q56" i="16"/>
  <c r="P56" i="16"/>
  <c r="O56" i="16"/>
  <c r="N56" i="16"/>
  <c r="M56" i="16"/>
  <c r="L56" i="16"/>
  <c r="K56" i="16"/>
  <c r="J56" i="16"/>
  <c r="I56" i="16"/>
  <c r="H56" i="16"/>
  <c r="G56" i="16"/>
  <c r="F56" i="16"/>
  <c r="E56" i="16"/>
  <c r="D56" i="16"/>
  <c r="C56" i="16"/>
  <c r="B56" i="16"/>
  <c r="Q55" i="16"/>
  <c r="P55" i="16"/>
  <c r="O55" i="16"/>
  <c r="N55" i="16"/>
  <c r="M55" i="16"/>
  <c r="L55" i="16"/>
  <c r="K55" i="16"/>
  <c r="J55" i="16"/>
  <c r="I55" i="16"/>
  <c r="H55" i="16"/>
  <c r="G55" i="16"/>
  <c r="F55" i="16"/>
  <c r="E55" i="16"/>
  <c r="D55" i="16"/>
  <c r="C55" i="16"/>
  <c r="B55" i="16"/>
  <c r="Q54" i="16"/>
  <c r="P54" i="16"/>
  <c r="O54" i="16"/>
  <c r="N54" i="16"/>
  <c r="M54" i="16"/>
  <c r="L54" i="16"/>
  <c r="K54" i="16"/>
  <c r="J54" i="16"/>
  <c r="I54" i="16"/>
  <c r="H54" i="16"/>
  <c r="G54" i="16"/>
  <c r="F54" i="16"/>
  <c r="E54" i="16"/>
  <c r="D54" i="16"/>
  <c r="C54" i="16"/>
  <c r="B54" i="16"/>
  <c r="Q53" i="16"/>
  <c r="P53" i="16"/>
  <c r="O53" i="16"/>
  <c r="N53" i="16"/>
  <c r="M53" i="16"/>
  <c r="L53" i="16"/>
  <c r="K53" i="16"/>
  <c r="J53" i="16"/>
  <c r="I53" i="16"/>
  <c r="H53" i="16"/>
  <c r="G53" i="16"/>
  <c r="F53" i="16"/>
  <c r="E53" i="16"/>
  <c r="D53" i="16"/>
  <c r="C53" i="16"/>
  <c r="B53" i="16"/>
  <c r="Q52" i="16"/>
  <c r="P52" i="16"/>
  <c r="O52" i="16"/>
  <c r="N52" i="16"/>
  <c r="M52" i="16"/>
  <c r="L52" i="16"/>
  <c r="K52" i="16"/>
  <c r="J52" i="16"/>
  <c r="I52" i="16"/>
  <c r="H52" i="16"/>
  <c r="G52" i="16"/>
  <c r="F52" i="16"/>
  <c r="E52" i="16"/>
  <c r="D52" i="16"/>
  <c r="C52" i="16"/>
  <c r="B52" i="16"/>
  <c r="Q51" i="16"/>
  <c r="P51" i="16"/>
  <c r="O51" i="16"/>
  <c r="N51" i="16"/>
  <c r="M51" i="16"/>
  <c r="L51" i="16"/>
  <c r="K51" i="16"/>
  <c r="J51" i="16"/>
  <c r="I51" i="16"/>
  <c r="H51" i="16"/>
  <c r="G51" i="16"/>
  <c r="F51" i="16"/>
  <c r="E51" i="16"/>
  <c r="D51" i="16"/>
  <c r="C51" i="16"/>
  <c r="B51" i="16"/>
  <c r="T12" i="16"/>
  <c r="S12" i="16"/>
  <c r="M12" i="16"/>
  <c r="S11" i="16"/>
  <c r="T11" i="16" s="1"/>
  <c r="M11" i="16"/>
  <c r="S10" i="16"/>
  <c r="M10" i="16"/>
  <c r="T10" i="16" s="1"/>
  <c r="S9" i="16"/>
  <c r="M9" i="16"/>
  <c r="T9" i="16" s="1"/>
  <c r="T8" i="16"/>
  <c r="S8" i="16"/>
  <c r="M8" i="16"/>
  <c r="S7" i="16"/>
  <c r="T7" i="16" s="1"/>
  <c r="M7" i="16"/>
  <c r="S6" i="16"/>
  <c r="T6" i="16" s="1"/>
  <c r="M6" i="16"/>
  <c r="S5" i="16"/>
  <c r="T5" i="16" s="1"/>
  <c r="M5" i="16"/>
  <c r="E22" i="10"/>
  <c r="E16" i="10"/>
  <c r="D16" i="10"/>
  <c r="C16" i="10"/>
  <c r="E4" i="10"/>
  <c r="D4" i="10"/>
  <c r="D22" i="10" s="1"/>
  <c r="C4" i="10"/>
  <c r="C22" i="10" s="1"/>
  <c r="M29" i="8"/>
  <c r="M30" i="7"/>
  <c r="M30" i="6"/>
  <c r="R77" i="2"/>
  <c r="Q77" i="2"/>
  <c r="P77" i="2"/>
  <c r="O77" i="2"/>
  <c r="N77" i="2"/>
  <c r="Q76" i="2"/>
  <c r="R75" i="2"/>
  <c r="Q75" i="2"/>
  <c r="P75" i="2"/>
  <c r="O75" i="2"/>
  <c r="N75" i="2"/>
  <c r="M74" i="2"/>
  <c r="L74" i="2"/>
  <c r="K74" i="2"/>
  <c r="J74" i="2"/>
  <c r="I74" i="2"/>
  <c r="H74" i="2"/>
  <c r="G74" i="2"/>
  <c r="F74" i="2"/>
  <c r="E74" i="2"/>
  <c r="D74" i="2"/>
  <c r="C74" i="2"/>
  <c r="M72" i="2"/>
  <c r="L72" i="2"/>
  <c r="K72" i="2"/>
  <c r="J72" i="2"/>
  <c r="I72" i="2"/>
  <c r="H72" i="2"/>
  <c r="G72" i="2"/>
  <c r="F72" i="2"/>
  <c r="E72" i="2"/>
  <c r="D72" i="2"/>
  <c r="C72" i="2"/>
  <c r="K71" i="2"/>
  <c r="H71" i="2"/>
  <c r="F71" i="2"/>
  <c r="E71" i="2"/>
  <c r="D71" i="2"/>
  <c r="C71" i="2"/>
  <c r="M69" i="2"/>
  <c r="L69" i="2"/>
  <c r="K69" i="2"/>
  <c r="J69" i="2"/>
  <c r="I69" i="2"/>
  <c r="H69" i="2"/>
  <c r="G69" i="2"/>
  <c r="F69" i="2"/>
  <c r="E69" i="2"/>
  <c r="D69" i="2"/>
  <c r="C69" i="2"/>
  <c r="M68" i="2"/>
  <c r="L68" i="2"/>
  <c r="K68" i="2"/>
  <c r="J68" i="2"/>
  <c r="I68" i="2"/>
  <c r="H68" i="2"/>
  <c r="G68" i="2"/>
  <c r="F68" i="2"/>
  <c r="E68" i="2"/>
  <c r="D68" i="2"/>
  <c r="C68" i="2"/>
  <c r="K67" i="2"/>
  <c r="H67" i="2"/>
  <c r="G67" i="2"/>
  <c r="M66" i="2"/>
  <c r="L66" i="2"/>
  <c r="K66" i="2"/>
  <c r="J66" i="2"/>
  <c r="I66" i="2"/>
  <c r="H66" i="2"/>
  <c r="G66" i="2"/>
  <c r="F66" i="2"/>
  <c r="E66" i="2"/>
  <c r="D66" i="2"/>
  <c r="C66" i="2"/>
  <c r="M65" i="2"/>
  <c r="L65" i="2"/>
  <c r="K65" i="2"/>
  <c r="J65" i="2"/>
  <c r="I65" i="2"/>
  <c r="H65" i="2"/>
  <c r="G65" i="2"/>
  <c r="F65" i="2"/>
  <c r="E65" i="2"/>
  <c r="D65" i="2"/>
  <c r="C65" i="2"/>
  <c r="M64" i="2"/>
  <c r="L64" i="2"/>
  <c r="K64" i="2"/>
  <c r="J64" i="2"/>
  <c r="I64" i="2"/>
  <c r="H64" i="2"/>
  <c r="G64" i="2"/>
  <c r="F64" i="2"/>
  <c r="E64" i="2"/>
  <c r="D64" i="2"/>
  <c r="C64" i="2"/>
  <c r="M63" i="2"/>
  <c r="L63" i="2"/>
  <c r="K63" i="2"/>
  <c r="J63" i="2"/>
  <c r="I63" i="2"/>
  <c r="H63" i="2"/>
  <c r="G63" i="2"/>
  <c r="F63" i="2"/>
  <c r="E63" i="2"/>
  <c r="D63" i="2"/>
  <c r="C63" i="2"/>
  <c r="H62" i="2"/>
  <c r="G62" i="2"/>
  <c r="F62" i="2"/>
  <c r="E62" i="2"/>
  <c r="D62" i="2"/>
  <c r="C62" i="2"/>
  <c r="H61" i="2"/>
  <c r="G61" i="2"/>
  <c r="M59" i="2"/>
  <c r="L59" i="2"/>
  <c r="K59" i="2"/>
  <c r="J59" i="2"/>
  <c r="I59" i="2"/>
  <c r="H59" i="2"/>
  <c r="G59" i="2"/>
  <c r="F59" i="2"/>
  <c r="E59" i="2"/>
  <c r="D59" i="2"/>
  <c r="C59" i="2"/>
  <c r="K58" i="2"/>
  <c r="J58" i="2"/>
  <c r="H58" i="2"/>
  <c r="G58" i="2"/>
  <c r="E58" i="2"/>
  <c r="D58" i="2"/>
  <c r="M57" i="2"/>
  <c r="L57" i="2"/>
  <c r="K57" i="2"/>
  <c r="J57" i="2"/>
  <c r="I57" i="2"/>
  <c r="H57" i="2"/>
  <c r="G57" i="2"/>
  <c r="F57" i="2"/>
  <c r="E57" i="2"/>
  <c r="D57" i="2"/>
  <c r="C57" i="2"/>
  <c r="R55" i="2"/>
  <c r="R83" i="2" s="1"/>
  <c r="Q55" i="2"/>
  <c r="Q83" i="2" s="1"/>
  <c r="P55" i="2"/>
  <c r="P83" i="2" s="1"/>
  <c r="O55" i="2"/>
  <c r="O83" i="2" s="1"/>
  <c r="N55" i="2"/>
  <c r="N83" i="2" s="1"/>
  <c r="M55" i="2"/>
  <c r="M83" i="2" s="1"/>
  <c r="L55" i="2"/>
  <c r="L83" i="2" s="1"/>
  <c r="K55" i="2"/>
  <c r="K83" i="2" s="1"/>
  <c r="J55" i="2"/>
  <c r="J83" i="2" s="1"/>
  <c r="I55" i="2"/>
  <c r="I83" i="2" s="1"/>
  <c r="H55" i="2"/>
  <c r="H83" i="2" s="1"/>
  <c r="G55" i="2"/>
  <c r="G83" i="2" s="1"/>
  <c r="F55" i="2"/>
  <c r="F83" i="2" s="1"/>
  <c r="E55" i="2"/>
  <c r="E83" i="2" s="1"/>
  <c r="D55" i="2"/>
  <c r="D83" i="2" s="1"/>
  <c r="C55" i="2"/>
  <c r="C83" i="2" s="1"/>
  <c r="M26" i="2"/>
  <c r="M84" i="2" s="1"/>
  <c r="N84" i="2" l="1"/>
  <c r="F84" i="2"/>
  <c r="G84" i="2"/>
  <c r="O84" i="2"/>
  <c r="H84" i="2"/>
  <c r="P84" i="2"/>
  <c r="I84" i="2"/>
  <c r="Q84" i="2"/>
  <c r="D84" i="2"/>
  <c r="L84" i="2"/>
  <c r="J84" i="2"/>
  <c r="R84" i="2"/>
  <c r="C84" i="2"/>
  <c r="S84" i="2" s="1"/>
  <c r="K84" i="2"/>
  <c r="E84" i="2"/>
</calcChain>
</file>

<file path=xl/sharedStrings.xml><?xml version="1.0" encoding="utf-8"?>
<sst xmlns="http://schemas.openxmlformats.org/spreadsheetml/2006/main" count="952" uniqueCount="504">
  <si>
    <t>000 mkd</t>
  </si>
  <si>
    <t>No.</t>
  </si>
  <si>
    <t>non-life</t>
  </si>
  <si>
    <t>Triglav</t>
  </si>
  <si>
    <t>Sava</t>
  </si>
  <si>
    <t>Evroins</t>
  </si>
  <si>
    <t>Winner</t>
  </si>
  <si>
    <t>Eurolink</t>
  </si>
  <si>
    <t>Uniqa</t>
  </si>
  <si>
    <t>Insur. Policy</t>
  </si>
  <si>
    <t>Croatia</t>
  </si>
  <si>
    <t>Total</t>
  </si>
  <si>
    <t>01. Accident</t>
  </si>
  <si>
    <t>02. Health</t>
  </si>
  <si>
    <t>03. Motor vehicles (casco)</t>
  </si>
  <si>
    <t>05. Aircrafts (casco)</t>
  </si>
  <si>
    <t>06. Vessels (casco)</t>
  </si>
  <si>
    <t>07. Cargo</t>
  </si>
  <si>
    <t>10. MTPL (total)</t>
  </si>
  <si>
    <t>12. Vessel's liability</t>
  </si>
  <si>
    <t>13. General liability</t>
  </si>
  <si>
    <t>15. Suretyship</t>
  </si>
  <si>
    <t>16. Financial losses</t>
  </si>
  <si>
    <t>17. Legal expenses</t>
  </si>
  <si>
    <t>life</t>
  </si>
  <si>
    <t>Total:</t>
  </si>
  <si>
    <t>Grawe</t>
  </si>
  <si>
    <t>19. Life assurance</t>
  </si>
  <si>
    <t>Croatia life</t>
  </si>
  <si>
    <t>Winner life</t>
  </si>
  <si>
    <t>Uniqa life</t>
  </si>
  <si>
    <t>Insurance Policy</t>
  </si>
  <si>
    <t>000mkd</t>
  </si>
  <si>
    <t>Insurance Undertaking</t>
  </si>
  <si>
    <t>Gross written premium</t>
  </si>
  <si>
    <t>Reinsurance and/or coinsurance share</t>
  </si>
  <si>
    <t>Technical premium</t>
  </si>
  <si>
    <t>Share for insurance operations</t>
  </si>
  <si>
    <t>Total(nonlife)</t>
  </si>
  <si>
    <t>Total(life)</t>
  </si>
  <si>
    <t>TOTAL</t>
  </si>
  <si>
    <t>19. Life Assurance</t>
  </si>
  <si>
    <t>Insurance undertaking</t>
  </si>
  <si>
    <t>Number of unsettled claims at the beginning of the period</t>
  </si>
  <si>
    <t>Number of reported and reopened claims</t>
  </si>
  <si>
    <t>Number of liquidated claims</t>
  </si>
  <si>
    <t>Number of rejected claims</t>
  </si>
  <si>
    <t>Number of unsettled claims at the end of the period</t>
  </si>
  <si>
    <t>Number of claims in litigation (part of the previous column)</t>
  </si>
  <si>
    <t>Administrative expenses</t>
  </si>
  <si>
    <t>Comissions to intermediaries</t>
  </si>
  <si>
    <t>Other expenses related to insurance</t>
  </si>
  <si>
    <t>Total(non-life)</t>
  </si>
  <si>
    <t>nonlife
Total</t>
  </si>
  <si>
    <t>life
Total</t>
  </si>
  <si>
    <t>Foreign natural persons</t>
  </si>
  <si>
    <t>State</t>
  </si>
  <si>
    <t>Unearned premium provisions</t>
  </si>
  <si>
    <t>Bonuses and rebates provisions</t>
  </si>
  <si>
    <t>Claims provisions</t>
  </si>
  <si>
    <t>Equilization provision</t>
  </si>
  <si>
    <t>Mathematical provision</t>
  </si>
  <si>
    <t>Other technical provisions</t>
  </si>
  <si>
    <t>Reported claims provisions</t>
  </si>
  <si>
    <t>IBNR</t>
  </si>
  <si>
    <t>Total claims provisions</t>
  </si>
  <si>
    <t>Claims Provisons</t>
  </si>
  <si>
    <t>Total (non-life)</t>
  </si>
  <si>
    <t>Total (life)</t>
  </si>
  <si>
    <t>non-life
Total</t>
  </si>
  <si>
    <t>Total capital</t>
  </si>
  <si>
    <t>Solvency margin</t>
  </si>
  <si>
    <t>Domestic natural persons</t>
  </si>
  <si>
    <t>Makedonija</t>
  </si>
  <si>
    <t>Premium</t>
  </si>
  <si>
    <t>Claims</t>
  </si>
  <si>
    <t>Number of contracts concluded</t>
  </si>
  <si>
    <t>Gross unearned premium provisions</t>
  </si>
  <si>
    <t>Number of claims liquidated</t>
  </si>
  <si>
    <t>Gross claims paid (liquidated)</t>
  </si>
  <si>
    <t>Number of claims reserved</t>
  </si>
  <si>
    <t>Gross RBNS provisions</t>
  </si>
  <si>
    <t>CLASS 01 - Accident insurance</t>
  </si>
  <si>
    <t>Accident insurance in and outside of regular business</t>
  </si>
  <si>
    <t>Accident insurance in motor vehicles and while performing specific activities</t>
  </si>
  <si>
    <t>Accident insurance of pupils, students  and young peoples</t>
  </si>
  <si>
    <t>Accident insurance of guests, visitors to events, travelers and tourists</t>
  </si>
  <si>
    <t>Accident insurance of customers, subscribers and other users of public services</t>
  </si>
  <si>
    <t xml:space="preserve">Other special accident insurance </t>
  </si>
  <si>
    <t xml:space="preserve">Compulsory accident insurance of passengers in public traffic </t>
  </si>
  <si>
    <t>Accident insurance of managers</t>
  </si>
  <si>
    <t>Other accident insurance</t>
  </si>
  <si>
    <t>Class 02 - Health insurance</t>
  </si>
  <si>
    <t>Supplementary health insurance according to the Law on voluntary health insurance</t>
  </si>
  <si>
    <t>Private health insurance according to the Law on voluntary health insurance</t>
  </si>
  <si>
    <t>Other voluntary health insurance</t>
  </si>
  <si>
    <t>CLASS 03 - Insurance of motor vehicles (casco)</t>
  </si>
  <si>
    <t>Casco insurance of motor vehicles on their own power</t>
  </si>
  <si>
    <t>Other insurance of motor vehicles (casco)</t>
  </si>
  <si>
    <t>CLASS 04 - Insurance of railway rolling stock vehicles (casco)</t>
  </si>
  <si>
    <t>Insurance of railway rolling stock vehicles (casco)</t>
  </si>
  <si>
    <t>Other insurance of railway rolling stock vehicles (casco)</t>
  </si>
  <si>
    <t>CLASS 05 - Insurance of aircrafts (casco)</t>
  </si>
  <si>
    <t>Insurance of aircrafts (casco)</t>
  </si>
  <si>
    <t>Other insurance of aircrafts (casco)</t>
  </si>
  <si>
    <t>CLASS 06 - Insurance of vessels (casco)</t>
  </si>
  <si>
    <t>Insurance of vessels (casco)</t>
  </si>
  <si>
    <t>Other insurance of vessels (casco)</t>
  </si>
  <si>
    <t>CLASS 07 - Insurance of goods in transportation (cargo)</t>
  </si>
  <si>
    <t>Insurance of goods in international transportation (cargo)</t>
  </si>
  <si>
    <t>Insurance of goods in domestic transportation (cargo)</t>
  </si>
  <si>
    <t>Other insurance of goods in transportation (cargo)</t>
  </si>
  <si>
    <t>CLASS 08 - Property insurance against fire and natural forces</t>
  </si>
  <si>
    <t>Property insurance of natural persons</t>
  </si>
  <si>
    <t>Insurance of crops and fruit</t>
  </si>
  <si>
    <t>Insurance of animals</t>
  </si>
  <si>
    <t>Construction and erection insurance</t>
  </si>
  <si>
    <t>Insurance of buildings and/or their contents (except 080105)</t>
  </si>
  <si>
    <t xml:space="preserve">Household insurance </t>
  </si>
  <si>
    <t>Other property insurance of natural persons</t>
  </si>
  <si>
    <t>Property insurance of legal entities</t>
  </si>
  <si>
    <t>Insurance of buildings and/or their contents (except 080205 and 080206)</t>
  </si>
  <si>
    <t>Property insurance of power companies</t>
  </si>
  <si>
    <t>Property insurance of telecommunication companies</t>
  </si>
  <si>
    <t>Other property insurance of legal entities</t>
  </si>
  <si>
    <t>CLASS 09 - Other property insurance</t>
  </si>
  <si>
    <t>Property insurance of natural entities</t>
  </si>
  <si>
    <t>Insurance of buildings and/or their contents (except 090105)</t>
  </si>
  <si>
    <t>Insurance of buildings and/or their contents (except 090205 and 090206)</t>
  </si>
  <si>
    <t>CLASS 08+09 - Property insurance</t>
  </si>
  <si>
    <t>Insurance of buildings and/or their contents (except 890105)</t>
  </si>
  <si>
    <t>Insurance of buildings and/or their contents (except 890205 and 890206)</t>
  </si>
  <si>
    <t>CLASS 10 - Motor third party liability insurance</t>
  </si>
  <si>
    <t>Domestic compulsory motor third party liability insurance (CMTPL)</t>
  </si>
  <si>
    <t>Passenger vehicles</t>
  </si>
  <si>
    <t>Heavy vehicles</t>
  </si>
  <si>
    <t>Buses</t>
  </si>
  <si>
    <t>Towing vehicles</t>
  </si>
  <si>
    <t>Special vehicles</t>
  </si>
  <si>
    <t>Motorcycles and scooters</t>
  </si>
  <si>
    <t>Trailers</t>
  </si>
  <si>
    <t>Operating motor vehicles</t>
  </si>
  <si>
    <t>Vehicles during test drives and staying in stores</t>
  </si>
  <si>
    <t>Vehicle during upgrading of its own axis (peer ACS)</t>
  </si>
  <si>
    <t>Motor vehicles with test plates</t>
  </si>
  <si>
    <t>Vehicle during the repair in motor car repair stations and workshops for washing and lubrication</t>
  </si>
  <si>
    <t>Vehicles with special license plates that are in circulation on the territory of Macedonia</t>
  </si>
  <si>
    <t>Green card (GC)</t>
  </si>
  <si>
    <t>Border insurance (BI)</t>
  </si>
  <si>
    <t>Passenger cars</t>
  </si>
  <si>
    <t>Voluntary motor third party liability insurance</t>
  </si>
  <si>
    <t>Carrier's liability insurance</t>
  </si>
  <si>
    <t>Other motor third party liability insurance</t>
  </si>
  <si>
    <t>CLASS 11 - Aircraft third party liability insurance</t>
  </si>
  <si>
    <t>Compulsory aircraft third party liability insurance</t>
  </si>
  <si>
    <t>Other aircraft third party liability insurance</t>
  </si>
  <si>
    <t>CLASS 12 - Vessel third party liability insurance</t>
  </si>
  <si>
    <t>Compulsory vessel third party liability insurance</t>
  </si>
  <si>
    <t>Other vessel third party liability insurance</t>
  </si>
  <si>
    <t>CLASS 13 - General liability insurance</t>
  </si>
  <si>
    <t>Liability insurance of  contractors on construction and erection works</t>
  </si>
  <si>
    <t>Liability insurance of households</t>
  </si>
  <si>
    <t>Liability insurance in film industry</t>
  </si>
  <si>
    <t>Liability insurance in rail traffic</t>
  </si>
  <si>
    <t>Liability insurance of producers, vendors and suppliers</t>
  </si>
  <si>
    <t>Other general liability insurance</t>
  </si>
  <si>
    <t>Liability insurance of designers</t>
  </si>
  <si>
    <t>Liability insurance of lawyers</t>
  </si>
  <si>
    <t>Liability insurance of notaries</t>
  </si>
  <si>
    <t>Liability insurance of audit companies</t>
  </si>
  <si>
    <t>Liability insurance of insurance brokerage companies and insurance agencies</t>
  </si>
  <si>
    <t>Liability insurance of trustees</t>
  </si>
  <si>
    <t>Liability insurance of forwarding agents in domestic transport</t>
  </si>
  <si>
    <t>Liability insurance of forwarding agents in international transport</t>
  </si>
  <si>
    <t>Liability insurance of issuers of certificates</t>
  </si>
  <si>
    <t>Liability insurance related to real estate management</t>
  </si>
  <si>
    <t>Liability insurance related to medical, dental and pharmaceutical activity</t>
  </si>
  <si>
    <t>Liability insurance related to tourist activities</t>
  </si>
  <si>
    <t>Other professional liability insurance</t>
  </si>
  <si>
    <t>Other general insurance of liability</t>
  </si>
  <si>
    <t>CLASS 14 - Credit insurance</t>
  </si>
  <si>
    <t>Insurance of credits and loans granted to natural persons</t>
  </si>
  <si>
    <t>Insurance of credits and loans granted to legal entities</t>
  </si>
  <si>
    <t>Insurance of receivables related to financial leasing</t>
  </si>
  <si>
    <t>Other credit insurance</t>
  </si>
  <si>
    <t>CLASS 15 - Suretyship insurance</t>
  </si>
  <si>
    <t>Insurance of guarantees for TIR carnets</t>
  </si>
  <si>
    <t>Other shuretyship insurance</t>
  </si>
  <si>
    <t>CLASS 16 - Miscellaneous financial loss insurance</t>
  </si>
  <si>
    <t>Lost income insurance, caused by fire and other natural forces</t>
  </si>
  <si>
    <t>Lost income insurance caused by an inability to perform work activities</t>
  </si>
  <si>
    <t>Insurance against fraudulent purchase of foreign currencies</t>
  </si>
  <si>
    <t>Insurance against cancellation of events and performances</t>
  </si>
  <si>
    <t>Other miscellaneous financial loss insurance</t>
  </si>
  <si>
    <t>CLASS 17 - Legal expenses insurance</t>
  </si>
  <si>
    <t>Expenses for legal aid and litigation</t>
  </si>
  <si>
    <t>Other legal expenses insurance</t>
  </si>
  <si>
    <t>CLASS 18 - Tourist assistance insurance</t>
  </si>
  <si>
    <t>Travel insurance</t>
  </si>
  <si>
    <t>Travel insurance for foreigners, while traveling or temporary residence in R. Macedonia</t>
  </si>
  <si>
    <t>Insurance against cancellation of travel tours</t>
  </si>
  <si>
    <t>Other tourist assistance insurance</t>
  </si>
  <si>
    <t>04. Railway vehicles (casco)</t>
  </si>
  <si>
    <t>08.  Property, fire and nat.forces</t>
  </si>
  <si>
    <t>09.  Property, other</t>
  </si>
  <si>
    <t>11.Aircraft's liability</t>
  </si>
  <si>
    <t>14. Credit</t>
  </si>
  <si>
    <t>Table 5.Gross claims paid (liquidated)</t>
  </si>
  <si>
    <t>18.Tourists assistance</t>
  </si>
  <si>
    <t>Table 6. Number of claims liquidated</t>
  </si>
  <si>
    <t>Таble 7. Claims structure</t>
  </si>
  <si>
    <t>Table 9. Structure of the paid in capital</t>
  </si>
  <si>
    <t>Table 10. Gross technical provisions</t>
  </si>
  <si>
    <t>Table 11. Net technical provisions</t>
  </si>
  <si>
    <t>Тable 12. Capital and Solvency Margin</t>
  </si>
  <si>
    <t>Table 13. Statistical data for non- life insurance undertakings</t>
  </si>
  <si>
    <t>Table 2. Premium structure, by insurance undertakings</t>
  </si>
  <si>
    <t>Table 3. Premium structure, by lines of business</t>
  </si>
  <si>
    <t>Table 4. Number of contracts concluded (policies)</t>
  </si>
  <si>
    <t>Table 8. Expenses</t>
  </si>
  <si>
    <t>INSURANCE</t>
  </si>
  <si>
    <t>SUPERVISION</t>
  </si>
  <si>
    <t>AGENCY</t>
  </si>
  <si>
    <t xml:space="preserve">Line of business </t>
  </si>
  <si>
    <t>21. Unit- linked</t>
  </si>
  <si>
    <t xml:space="preserve"> </t>
  </si>
  <si>
    <t xml:space="preserve">The number of concluded contracts is not a sum of the number of contracts concluded separately by classes of insurance, since an insurance contract may cover insured events in relation to different classes of insurance and in that case the contract is entered into each class of insurance, according to the clasiffication of the classes of insurance, but counts only once. The aggregate amount of this parameter for all classes of insurance is the number of concluded contracts, regardless of whether the policy covers the risks of one or more classes of insurance. </t>
  </si>
  <si>
    <t>20. Marriage and birth</t>
  </si>
  <si>
    <t>R e p u b l i c  o f  N o r t h  M a c e d o n i a</t>
  </si>
  <si>
    <t>Halk</t>
  </si>
  <si>
    <t>Triglav life</t>
  </si>
  <si>
    <t>Croacija nonlife</t>
  </si>
  <si>
    <t>Croatia nonlife</t>
  </si>
  <si>
    <t>Croatija non life</t>
  </si>
  <si>
    <t>Croatija nonlife</t>
  </si>
  <si>
    <t>Total (nonlife)</t>
  </si>
  <si>
    <t>Croatija</t>
  </si>
  <si>
    <t>Foreign nonfinancial legal entities</t>
  </si>
  <si>
    <t>Foreign financial legal entities</t>
  </si>
  <si>
    <t>Domestic nonfinancial legal entities</t>
  </si>
  <si>
    <t>Domestic financial legal entities</t>
  </si>
  <si>
    <t>The data on the structure of the share capital are from December 31,</t>
  </si>
  <si>
    <t>Table 1. Gross Written Premium</t>
  </si>
  <si>
    <t>Grawe nonlife</t>
  </si>
  <si>
    <t>Mathematical and special provision</t>
  </si>
  <si>
    <t>* The data on the structure of the share capital are from 31.12.2021</t>
  </si>
  <si>
    <t>Unexpired risk provision</t>
  </si>
  <si>
    <t xml:space="preserve">REPORT                                                                                                                              on business performance  of the insurance undertakings                                                              for the period 1.1-30.6.2022                                                                                                                      </t>
  </si>
  <si>
    <t>Skopje, 2022</t>
  </si>
  <si>
    <t>Remark: The data is obtained from the insurance undertakings through regularly reporting according to the article 104 from the Insurance Supervision Law (“Official Gazette of the Republic of Macedonia” no. 27/02, 84/02, 98/02, 33/04, 88/05, 79/07, 8/08, 88/08, 56/09, 67/10, 44/11, 188/13, 43/14, 112/14, 153/15, 192/15, 23/16, 83/18, 198/18 and “Official Gazette of the Republic of North Macedonia” no. 101/19 and 31/20). The management is responsible for fair presentation and accurate data. 
Exchange rate on 30.6.2022: 1 EUR =  61.6950 MKD</t>
  </si>
  <si>
    <t>66.315</t>
  </si>
  <si>
    <t>3.334.986</t>
  </si>
  <si>
    <t>2.403.509</t>
  </si>
  <si>
    <t>5.872.937</t>
  </si>
  <si>
    <t>0</t>
  </si>
  <si>
    <t>7.078</t>
  </si>
  <si>
    <t>185.902</t>
  </si>
  <si>
    <t>147.567</t>
  </si>
  <si>
    <t>338.472</t>
  </si>
  <si>
    <t>34.783</t>
  </si>
  <si>
    <t>935.488</t>
  </si>
  <si>
    <t>270.937</t>
  </si>
  <si>
    <t>1.267.485</t>
  </si>
  <si>
    <t>2.722</t>
  </si>
  <si>
    <t>259.203</t>
  </si>
  <si>
    <t>184.032</t>
  </si>
  <si>
    <t>459.015</t>
  </si>
  <si>
    <t>2.249</t>
  </si>
  <si>
    <t>149.055</t>
  </si>
  <si>
    <t>242.619</t>
  </si>
  <si>
    <t>401.858</t>
  </si>
  <si>
    <t>9.649</t>
  </si>
  <si>
    <t>282.251</t>
  </si>
  <si>
    <t>219.153</t>
  </si>
  <si>
    <t>504.280</t>
  </si>
  <si>
    <t>243.418</t>
  </si>
  <si>
    <t>215.150</t>
  </si>
  <si>
    <t>463.154</t>
  </si>
  <si>
    <t>215.258</t>
  </si>
  <si>
    <t>264.912</t>
  </si>
  <si>
    <t>483.745</t>
  </si>
  <si>
    <t>46</t>
  </si>
  <si>
    <t>142.160</t>
  </si>
  <si>
    <t>224.147</t>
  </si>
  <si>
    <t>372.534</t>
  </si>
  <si>
    <t>4.117</t>
  </si>
  <si>
    <t>227.547</t>
  </si>
  <si>
    <t>226.728</t>
  </si>
  <si>
    <t>460.619</t>
  </si>
  <si>
    <t>1.086</t>
  </si>
  <si>
    <t>301.422</t>
  </si>
  <si>
    <t>216.437</t>
  </si>
  <si>
    <t>528.440</t>
  </si>
  <si>
    <t>4.585</t>
  </si>
  <si>
    <t>393.282</t>
  </si>
  <si>
    <t>191.827</t>
  </si>
  <si>
    <t>593.335</t>
  </si>
  <si>
    <t>40.397</t>
  </si>
  <si>
    <t>118.314</t>
  </si>
  <si>
    <t>76.287</t>
  </si>
  <si>
    <t>34.471</t>
  </si>
  <si>
    <t>113.941</t>
  </si>
  <si>
    <t>8.218.216</t>
  </si>
  <si>
    <t>8.490.868</t>
  </si>
  <si>
    <t>13.286</t>
  </si>
  <si>
    <t>16.195</t>
  </si>
  <si>
    <t>2.317</t>
  </si>
  <si>
    <t>18.775</t>
  </si>
  <si>
    <t>3.415.577</t>
  </si>
  <si>
    <t>3.447.638</t>
  </si>
  <si>
    <t>15.310</t>
  </si>
  <si>
    <t>43.049</t>
  </si>
  <si>
    <t>23.339</t>
  </si>
  <si>
    <t>67.321</t>
  </si>
  <si>
    <t>2.839.376</t>
  </si>
  <si>
    <t>3.040.321</t>
  </si>
  <si>
    <t>5.484</t>
  </si>
  <si>
    <t>8.911</t>
  </si>
  <si>
    <t>8.433</t>
  </si>
  <si>
    <t>18.363</t>
  </si>
  <si>
    <t>1.131.459</t>
  </si>
  <si>
    <t>1.155.306</t>
  </si>
  <si>
    <t>5.521</t>
  </si>
  <si>
    <t>5.318</t>
  </si>
  <si>
    <t>232</t>
  </si>
  <si>
    <t>6.281</t>
  </si>
  <si>
    <t>568.061</t>
  </si>
  <si>
    <t>579.863</t>
  </si>
  <si>
    <t>796</t>
  </si>
  <si>
    <t>2.814</t>
  </si>
  <si>
    <t>150</t>
  </si>
  <si>
    <t>3.201</t>
  </si>
  <si>
    <t>263.743</t>
  </si>
  <si>
    <t>267.740</t>
  </si>
  <si>
    <t>184.629</t>
  </si>
  <si>
    <t>3.411.273</t>
  </si>
  <si>
    <t>2.437.980</t>
  </si>
  <si>
    <t>5.986.878</t>
  </si>
  <si>
    <t>01</t>
  </si>
  <si>
    <t>0101</t>
  </si>
  <si>
    <t>0102</t>
  </si>
  <si>
    <t>0103</t>
  </si>
  <si>
    <t>0104</t>
  </si>
  <si>
    <t>0105</t>
  </si>
  <si>
    <t>0106</t>
  </si>
  <si>
    <t>0107</t>
  </si>
  <si>
    <t>0108</t>
  </si>
  <si>
    <t>0199</t>
  </si>
  <si>
    <t>02</t>
  </si>
  <si>
    <t>0201</t>
  </si>
  <si>
    <t>0202</t>
  </si>
  <si>
    <t>0299</t>
  </si>
  <si>
    <t>03</t>
  </si>
  <si>
    <t>0301</t>
  </si>
  <si>
    <t>0399</t>
  </si>
  <si>
    <t>04</t>
  </si>
  <si>
    <t>0401</t>
  </si>
  <si>
    <t>0499</t>
  </si>
  <si>
    <t>05</t>
  </si>
  <si>
    <t>0501</t>
  </si>
  <si>
    <t>0599</t>
  </si>
  <si>
    <t>06</t>
  </si>
  <si>
    <t>0601</t>
  </si>
  <si>
    <t>0699</t>
  </si>
  <si>
    <t>07</t>
  </si>
  <si>
    <t>0701</t>
  </si>
  <si>
    <t>0702</t>
  </si>
  <si>
    <t>0799</t>
  </si>
  <si>
    <t>08</t>
  </si>
  <si>
    <t>0801</t>
  </si>
  <si>
    <t>080101</t>
  </si>
  <si>
    <t>080102</t>
  </si>
  <si>
    <t>080103</t>
  </si>
  <si>
    <t>080104</t>
  </si>
  <si>
    <t>080105</t>
  </si>
  <si>
    <t>080199</t>
  </si>
  <si>
    <t>0802</t>
  </si>
  <si>
    <t>080201</t>
  </si>
  <si>
    <t>080202</t>
  </si>
  <si>
    <t>080203</t>
  </si>
  <si>
    <t>080204</t>
  </si>
  <si>
    <t>080205</t>
  </si>
  <si>
    <t>080206</t>
  </si>
  <si>
    <t>080299</t>
  </si>
  <si>
    <t>09</t>
  </si>
  <si>
    <t>0901</t>
  </si>
  <si>
    <t>090101</t>
  </si>
  <si>
    <t>090102</t>
  </si>
  <si>
    <t>090103</t>
  </si>
  <si>
    <t>090104</t>
  </si>
  <si>
    <t>090105</t>
  </si>
  <si>
    <t>090199</t>
  </si>
  <si>
    <t>0902</t>
  </si>
  <si>
    <t>090201</t>
  </si>
  <si>
    <t>090202</t>
  </si>
  <si>
    <t>090203</t>
  </si>
  <si>
    <t>090204</t>
  </si>
  <si>
    <t>090205</t>
  </si>
  <si>
    <t>090206</t>
  </si>
  <si>
    <t>090299</t>
  </si>
  <si>
    <t>89</t>
  </si>
  <si>
    <t>8901</t>
  </si>
  <si>
    <t>890101</t>
  </si>
  <si>
    <t>890102</t>
  </si>
  <si>
    <t>890103</t>
  </si>
  <si>
    <t>890104</t>
  </si>
  <si>
    <t>890105</t>
  </si>
  <si>
    <t>890199</t>
  </si>
  <si>
    <t>8902</t>
  </si>
  <si>
    <t>890201</t>
  </si>
  <si>
    <t>890202</t>
  </si>
  <si>
    <t>890203</t>
  </si>
  <si>
    <t>890204</t>
  </si>
  <si>
    <t>890205</t>
  </si>
  <si>
    <t>890206</t>
  </si>
  <si>
    <t>890299</t>
  </si>
  <si>
    <t>10</t>
  </si>
  <si>
    <t>1001</t>
  </si>
  <si>
    <t>100101</t>
  </si>
  <si>
    <t>100102</t>
  </si>
  <si>
    <t>100103</t>
  </si>
  <si>
    <t>100104</t>
  </si>
  <si>
    <t>100105</t>
  </si>
  <si>
    <t>100106</t>
  </si>
  <si>
    <t>100107</t>
  </si>
  <si>
    <t>100108</t>
  </si>
  <si>
    <t>100109</t>
  </si>
  <si>
    <t>100110</t>
  </si>
  <si>
    <t>100111</t>
  </si>
  <si>
    <t>100112</t>
  </si>
  <si>
    <t>100113</t>
  </si>
  <si>
    <t>1002</t>
  </si>
  <si>
    <t>100201</t>
  </si>
  <si>
    <t>100202</t>
  </si>
  <si>
    <t>100203</t>
  </si>
  <si>
    <t>100204</t>
  </si>
  <si>
    <t>100205</t>
  </si>
  <si>
    <t>100206</t>
  </si>
  <si>
    <t>100207</t>
  </si>
  <si>
    <t>100208</t>
  </si>
  <si>
    <t>1003</t>
  </si>
  <si>
    <t>100301</t>
  </si>
  <si>
    <t>100302</t>
  </si>
  <si>
    <t>100303</t>
  </si>
  <si>
    <t>100304</t>
  </si>
  <si>
    <t>100305</t>
  </si>
  <si>
    <t>100306</t>
  </si>
  <si>
    <t>100307</t>
  </si>
  <si>
    <t>100308</t>
  </si>
  <si>
    <t>1004</t>
  </si>
  <si>
    <t>1005</t>
  </si>
  <si>
    <t>1099</t>
  </si>
  <si>
    <t>11</t>
  </si>
  <si>
    <t>1101</t>
  </si>
  <si>
    <t>1102</t>
  </si>
  <si>
    <t>1199</t>
  </si>
  <si>
    <t>12</t>
  </si>
  <si>
    <t>1201</t>
  </si>
  <si>
    <t>1202</t>
  </si>
  <si>
    <t>1299</t>
  </si>
  <si>
    <t>13</t>
  </si>
  <si>
    <t>1301</t>
  </si>
  <si>
    <t>1302</t>
  </si>
  <si>
    <t>1303</t>
  </si>
  <si>
    <t>1304</t>
  </si>
  <si>
    <t>1305</t>
  </si>
  <si>
    <t>1306</t>
  </si>
  <si>
    <t>1307</t>
  </si>
  <si>
    <t>1308</t>
  </si>
  <si>
    <t>1309</t>
  </si>
  <si>
    <t>1310</t>
  </si>
  <si>
    <t>1311</t>
  </si>
  <si>
    <t>1312</t>
  </si>
  <si>
    <t>1313</t>
  </si>
  <si>
    <t>1314</t>
  </si>
  <si>
    <t>1315</t>
  </si>
  <si>
    <t>1316</t>
  </si>
  <si>
    <t>1317</t>
  </si>
  <si>
    <t>1318</t>
  </si>
  <si>
    <t>1388</t>
  </si>
  <si>
    <t>1399</t>
  </si>
  <si>
    <t>14</t>
  </si>
  <si>
    <t>1401</t>
  </si>
  <si>
    <t>1402</t>
  </si>
  <si>
    <t>1403</t>
  </si>
  <si>
    <t>1499</t>
  </si>
  <si>
    <t>15</t>
  </si>
  <si>
    <t>1501</t>
  </si>
  <si>
    <t>1599</t>
  </si>
  <si>
    <t>16</t>
  </si>
  <si>
    <t>1601</t>
  </si>
  <si>
    <t>1602</t>
  </si>
  <si>
    <t>1603</t>
  </si>
  <si>
    <t>1604</t>
  </si>
  <si>
    <t>1699</t>
  </si>
  <si>
    <t>17</t>
  </si>
  <si>
    <t>1701</t>
  </si>
  <si>
    <t>1799</t>
  </si>
  <si>
    <t>18</t>
  </si>
  <si>
    <t>1801</t>
  </si>
  <si>
    <t>1802</t>
  </si>
  <si>
    <t>1803</t>
  </si>
  <si>
    <t>1899</t>
  </si>
  <si>
    <t>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</si>
</sst>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 &quot;ден.&quot;;[Red]\-#,##0\ &quot;ден.&quot;"/>
    <numFmt numFmtId="165" formatCode="0.0%"/>
    <numFmt numFmtId="166" formatCode="#,##0.0"/>
  </numFmts>
  <fonts count="34" x14ac:knownFonts="1">
    <font>
      <sz val="11"/>
      <color theme="1"/>
      <name val="Calibri"/>
      <family val="2"/>
      <charset val="204"/>
      <scheme val="minor"/>
    </font>
    <font>
      <b/>
      <sz val="11"/>
      <color theme="0"/>
      <name val="Calibri"/>
      <family val="2"/>
      <charset val="204"/>
      <scheme val="minor"/>
    </font>
    <font>
      <sz val="11"/>
      <color theme="1"/>
      <name val="Tahoma"/>
      <family val="2"/>
      <charset val="204"/>
    </font>
    <font>
      <sz val="9"/>
      <color theme="1"/>
      <name val="Calibri"/>
      <family val="2"/>
      <charset val="204"/>
      <scheme val="minor"/>
    </font>
    <font>
      <sz val="10"/>
      <color theme="1"/>
      <name val="Calibri"/>
      <family val="2"/>
      <charset val="204"/>
      <scheme val="minor"/>
    </font>
    <font>
      <sz val="10"/>
      <color theme="0"/>
      <name val="Calibri"/>
      <family val="2"/>
      <charset val="204"/>
      <scheme val="minor"/>
    </font>
    <font>
      <sz val="10"/>
      <name val="Calibri"/>
      <family val="2"/>
      <charset val="204"/>
      <scheme val="minor"/>
    </font>
    <font>
      <b/>
      <sz val="10"/>
      <color theme="0"/>
      <name val="Calibri"/>
      <family val="2"/>
      <charset val="204"/>
      <scheme val="minor"/>
    </font>
    <font>
      <b/>
      <sz val="14"/>
      <color theme="1"/>
      <name val="Calibri"/>
      <family val="2"/>
      <charset val="204"/>
      <scheme val="minor"/>
    </font>
    <font>
      <b/>
      <sz val="10"/>
      <name val="Calibri"/>
      <family val="2"/>
      <charset val="204"/>
      <scheme val="minor"/>
    </font>
    <font>
      <sz val="11"/>
      <color theme="1"/>
      <name val="Arial"/>
      <family val="2"/>
      <charset val="204"/>
    </font>
    <font>
      <sz val="10"/>
      <name val="Arial"/>
      <family val="2"/>
      <charset val="204"/>
    </font>
    <font>
      <b/>
      <sz val="14"/>
      <name val="Calibri"/>
      <family val="2"/>
      <charset val="204"/>
      <scheme val="minor"/>
    </font>
    <font>
      <b/>
      <i/>
      <sz val="10"/>
      <color theme="0"/>
      <name val="Calibri"/>
      <family val="2"/>
      <charset val="204"/>
      <scheme val="minor"/>
    </font>
    <font>
      <b/>
      <i/>
      <sz val="20"/>
      <color theme="0" tint="-0.49995422223578601"/>
      <name val="Calibri"/>
      <family val="2"/>
      <charset val="204"/>
      <scheme val="minor"/>
    </font>
    <font>
      <b/>
      <i/>
      <sz val="10"/>
      <color theme="1"/>
      <name val="Calibri"/>
      <family val="2"/>
      <charset val="204"/>
      <scheme val="minor"/>
    </font>
    <font>
      <b/>
      <sz val="10"/>
      <color theme="1"/>
      <name val="Calibri"/>
      <family val="2"/>
      <charset val="204"/>
      <scheme val="minor"/>
    </font>
    <font>
      <sz val="11"/>
      <name val="Calibri"/>
      <family val="2"/>
      <charset val="204"/>
      <scheme val="minor"/>
    </font>
    <font>
      <b/>
      <sz val="10"/>
      <color indexed="63"/>
      <name val="Calibri"/>
      <family val="2"/>
      <charset val="204"/>
      <scheme val="minor"/>
    </font>
    <font>
      <sz val="11"/>
      <color theme="0"/>
      <name val="Calibri"/>
      <family val="2"/>
      <charset val="204"/>
      <scheme val="minor"/>
    </font>
    <font>
      <b/>
      <sz val="16"/>
      <color theme="0" tint="-0.49995422223578601"/>
      <name val="Calibri"/>
      <family val="2"/>
      <charset val="204"/>
      <scheme val="minor"/>
    </font>
    <font>
      <sz val="16"/>
      <color rgb="FFFF0000"/>
      <name val="Calibri"/>
      <family val="2"/>
      <charset val="204"/>
      <scheme val="minor"/>
    </font>
    <font>
      <sz val="16"/>
      <color theme="0" tint="-0.49995422223578601"/>
      <name val="Calibri"/>
      <family val="2"/>
      <charset val="204"/>
      <scheme val="minor"/>
    </font>
    <font>
      <b/>
      <sz val="18"/>
      <name val="Calibri"/>
      <family val="2"/>
      <charset val="204"/>
      <scheme val="minor"/>
    </font>
    <font>
      <sz val="16"/>
      <name val="Calibri"/>
      <family val="2"/>
      <charset val="204"/>
      <scheme val="minor"/>
    </font>
    <font>
      <sz val="10"/>
      <color rgb="FFFF0000"/>
      <name val="Calibri"/>
      <family val="2"/>
      <charset val="204"/>
      <scheme val="minor"/>
    </font>
    <font>
      <sz val="14"/>
      <color rgb="FF000000"/>
      <name val="Calibri"/>
      <family val="2"/>
      <charset val="204"/>
      <scheme val="minor"/>
    </font>
    <font>
      <sz val="10"/>
      <name val="Tahoma"/>
      <family val="2"/>
    </font>
    <font>
      <b/>
      <sz val="8"/>
      <color theme="0"/>
      <name val="Calibri"/>
      <family val="2"/>
      <charset val="204"/>
      <scheme val="minor"/>
    </font>
    <font>
      <b/>
      <sz val="14"/>
      <color rgb="FF000000"/>
      <name val="Calibri"/>
      <family val="2"/>
      <charset val="204"/>
      <scheme val="minor"/>
    </font>
    <font>
      <sz val="11"/>
      <color indexed="8"/>
      <name val="Calibri"/>
      <family val="2"/>
    </font>
    <font>
      <sz val="10"/>
      <color indexed="63"/>
      <name val="Calibri"/>
      <family val="2"/>
      <scheme val="minor"/>
    </font>
    <font>
      <b/>
      <sz val="11"/>
      <color rgb="FF000000"/>
      <name val="Calibri"/>
      <family val="2"/>
      <scheme val="minor"/>
    </font>
    <font>
      <b/>
      <sz val="11"/>
      <color theme="1"/>
      <name val="Calibri"/>
      <family val="2"/>
      <scheme val="minor"/>
    </font>
  </fonts>
  <fills count="8">
    <fill>
      <patternFill patternType="none"/>
    </fill>
    <fill>
      <patternFill patternType="gray125"/>
    </fill>
    <fill>
      <patternFill patternType="solid">
        <fgColor theme="0" tint="-4.9958800012207406E-2"/>
        <bgColor indexed="64"/>
      </patternFill>
    </fill>
    <fill>
      <patternFill patternType="solid">
        <fgColor theme="8" tint="-0.24994659260841701"/>
        <bgColor indexed="64"/>
      </patternFill>
    </fill>
    <fill>
      <patternFill patternType="solid">
        <fgColor theme="0"/>
        <bgColor indexed="64"/>
      </patternFill>
    </fill>
    <fill>
      <patternFill patternType="solid">
        <fgColor theme="0" tint="-0.34995574816125979"/>
        <bgColor indexed="64"/>
      </patternFill>
    </fill>
    <fill>
      <patternFill patternType="solid">
        <fgColor theme="0" tint="-0.14996795556505021"/>
        <bgColor indexed="64"/>
      </patternFill>
    </fill>
    <fill>
      <patternFill patternType="solid">
        <fgColor theme="0"/>
        <bgColor indexed="64"/>
      </patternFill>
    </fill>
  </fills>
  <borders count="69">
    <border>
      <left/>
      <right/>
      <top/>
      <bottom/>
      <diagonal/>
    </border>
    <border>
      <left/>
      <right/>
      <top/>
      <bottom style="double">
        <color theme="0"/>
      </bottom>
      <diagonal/>
    </border>
    <border>
      <left style="double">
        <color theme="8"/>
      </left>
      <right/>
      <top style="double">
        <color theme="8"/>
      </top>
      <bottom/>
      <diagonal/>
    </border>
    <border>
      <left/>
      <right/>
      <top style="double">
        <color theme="8"/>
      </top>
      <bottom/>
      <diagonal/>
    </border>
    <border>
      <left/>
      <right style="double">
        <color theme="8"/>
      </right>
      <top style="double">
        <color theme="8"/>
      </top>
      <bottom/>
      <diagonal/>
    </border>
    <border>
      <left style="double">
        <color theme="8"/>
      </left>
      <right/>
      <top/>
      <bottom/>
      <diagonal/>
    </border>
    <border>
      <left/>
      <right style="double">
        <color theme="8"/>
      </right>
      <top/>
      <bottom/>
      <diagonal/>
    </border>
    <border>
      <left style="double">
        <color theme="8"/>
      </left>
      <right/>
      <top/>
      <bottom style="double">
        <color theme="8"/>
      </bottom>
      <diagonal/>
    </border>
    <border>
      <left/>
      <right/>
      <top/>
      <bottom style="double">
        <color theme="8"/>
      </bottom>
      <diagonal/>
    </border>
    <border>
      <left/>
      <right style="double">
        <color theme="8"/>
      </right>
      <top/>
      <bottom style="double">
        <color theme="8"/>
      </bottom>
      <diagonal/>
    </border>
    <border>
      <left style="hair">
        <color auto="1"/>
      </left>
      <right style="hair">
        <color auto="1"/>
      </right>
      <top style="hair">
        <color auto="1"/>
      </top>
      <bottom style="thin">
        <color theme="0" tint="-0.14993743705557422"/>
      </bottom>
      <diagonal/>
    </border>
    <border>
      <left style="hair">
        <color auto="1"/>
      </left>
      <right style="medium">
        <color auto="1"/>
      </right>
      <top style="hair">
        <color auto="1"/>
      </top>
      <bottom style="thin">
        <color theme="0" tint="-0.14993743705557422"/>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medium">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top style="hair">
        <color auto="1"/>
      </top>
      <bottom style="medium">
        <color auto="1"/>
      </bottom>
      <diagonal/>
    </border>
    <border>
      <left style="thin">
        <color theme="0" tint="-0.14993743705557422"/>
      </left>
      <right/>
      <top style="thin">
        <color theme="0" tint="-0.14993743705557422"/>
      </top>
      <bottom style="thin">
        <color theme="0" tint="-0.14993743705557422"/>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hair">
        <color auto="1"/>
      </top>
      <bottom style="medium">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top style="medium">
        <color auto="1"/>
      </top>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medium">
        <color auto="1"/>
      </bottom>
      <diagonal/>
    </border>
    <border>
      <left style="hair">
        <color auto="1"/>
      </left>
      <right style="hair">
        <color auto="1"/>
      </right>
      <top style="medium">
        <color auto="1"/>
      </top>
      <bottom style="double">
        <color theme="0"/>
      </bottom>
      <diagonal/>
    </border>
    <border>
      <left style="hair">
        <color auto="1"/>
      </left>
      <right style="medium">
        <color auto="1"/>
      </right>
      <top style="medium">
        <color auto="1"/>
      </top>
      <bottom style="double">
        <color theme="0"/>
      </bottom>
      <diagonal/>
    </border>
    <border>
      <left style="hair">
        <color auto="1"/>
      </left>
      <right style="medium">
        <color auto="1"/>
      </right>
      <top style="hair">
        <color auto="1"/>
      </top>
      <bottom style="hair">
        <color auto="1"/>
      </bottom>
      <diagonal/>
    </border>
    <border>
      <left style="hair">
        <color auto="1"/>
      </left>
      <right/>
      <top style="hair">
        <color auto="1"/>
      </top>
      <bottom/>
      <diagonal/>
    </border>
    <border>
      <left style="thin">
        <color theme="0" tint="-0.14993743705557422"/>
      </left>
      <right/>
      <top style="thin">
        <color theme="0" tint="-0.14993743705557422"/>
      </top>
      <bottom/>
      <diagonal/>
    </border>
    <border>
      <left/>
      <right/>
      <top/>
      <bottom style="medium">
        <color auto="1"/>
      </bottom>
      <diagonal/>
    </border>
    <border>
      <left style="medium">
        <color auto="1"/>
      </left>
      <right style="thin">
        <color theme="0" tint="-0.14993743705557422"/>
      </right>
      <top style="thin">
        <color theme="0" tint="-0.14993743705557422"/>
      </top>
      <bottom style="thin">
        <color theme="0" tint="-0.14993743705557422"/>
      </bottom>
      <diagonal/>
    </border>
    <border>
      <left style="medium">
        <color auto="1"/>
      </left>
      <right style="thin">
        <color theme="0" tint="-0.14993743705557422"/>
      </right>
      <top style="thin">
        <color theme="0" tint="-0.14993743705557422"/>
      </top>
      <bottom style="medium">
        <color auto="1"/>
      </bottom>
      <diagonal/>
    </border>
    <border>
      <left style="thin">
        <color theme="0" tint="-0.14993743705557422"/>
      </left>
      <right/>
      <top style="thin">
        <color theme="0" tint="-0.14993743705557422"/>
      </top>
      <bottom style="medium">
        <color auto="1"/>
      </bottom>
      <diagonal/>
    </border>
    <border>
      <left style="hair">
        <color auto="1"/>
      </left>
      <right style="hair">
        <color auto="1"/>
      </right>
      <top style="medium">
        <color auto="1"/>
      </top>
      <bottom/>
      <diagonal/>
    </border>
    <border>
      <left style="hair">
        <color auto="1"/>
      </left>
      <right style="hair">
        <color auto="1"/>
      </right>
      <top style="thin">
        <color theme="0"/>
      </top>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thin">
        <color theme="0" tint="-0.14993743705557422"/>
      </bottom>
      <diagonal/>
    </border>
    <border>
      <left style="hair">
        <color auto="1"/>
      </left>
      <right style="hair">
        <color auto="1"/>
      </right>
      <top/>
      <bottom style="thin">
        <color theme="0" tint="-0.14993743705557422"/>
      </bottom>
      <diagonal/>
    </border>
    <border>
      <left style="medium">
        <color auto="1"/>
      </left>
      <right/>
      <top style="medium">
        <color auto="1"/>
      </top>
      <bottom/>
      <diagonal/>
    </border>
    <border>
      <left style="medium">
        <color auto="1"/>
      </left>
      <right/>
      <top/>
      <bottom style="medium">
        <color auto="1"/>
      </bottom>
      <diagonal/>
    </border>
    <border>
      <left style="hair">
        <color auto="1"/>
      </left>
      <right/>
      <top style="medium">
        <color auto="1"/>
      </top>
      <bottom style="hair">
        <color auto="1"/>
      </bottom>
      <diagonal/>
    </border>
    <border>
      <left/>
      <right style="medium">
        <color auto="1"/>
      </right>
      <top/>
      <bottom style="hair">
        <color auto="1"/>
      </bottom>
      <diagonal/>
    </border>
    <border>
      <left style="hair">
        <color auto="1"/>
      </left>
      <right/>
      <top style="hair">
        <color auto="1"/>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hair">
        <color auto="1"/>
      </right>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bottom/>
      <diagonal/>
    </border>
    <border>
      <left style="hair">
        <color auto="1"/>
      </left>
      <right style="medium">
        <color auto="1"/>
      </right>
      <top style="hair">
        <color auto="1"/>
      </top>
      <bottom/>
      <diagonal/>
    </border>
    <border>
      <left style="medium">
        <color auto="1"/>
      </left>
      <right style="hair">
        <color auto="1"/>
      </right>
      <top/>
      <bottom style="hair">
        <color auto="1"/>
      </bottom>
      <diagonal/>
    </border>
    <border>
      <left style="hair">
        <color auto="1"/>
      </left>
      <right style="hair">
        <color auto="1"/>
      </right>
      <top style="medium">
        <color auto="1"/>
      </top>
      <bottom style="thin">
        <color theme="0"/>
      </bottom>
      <diagonal/>
    </border>
    <border>
      <left style="hair">
        <color auto="1"/>
      </left>
      <right style="medium">
        <color auto="1"/>
      </right>
      <top style="medium">
        <color auto="1"/>
      </top>
      <bottom style="thin">
        <color theme="0"/>
      </bottom>
      <diagonal/>
    </border>
    <border>
      <left style="hair">
        <color auto="1"/>
      </left>
      <right style="medium">
        <color auto="1"/>
      </right>
      <top style="thin">
        <color theme="0"/>
      </top>
      <bottom/>
      <diagonal/>
    </border>
    <border>
      <left style="hair">
        <color auto="1"/>
      </left>
      <right style="medium">
        <color auto="1"/>
      </right>
      <top/>
      <bottom/>
      <diagonal/>
    </border>
    <border>
      <left/>
      <right style="hair">
        <color auto="1"/>
      </right>
      <top style="medium">
        <color auto="1"/>
      </top>
      <bottom/>
      <diagonal/>
    </border>
    <border>
      <left style="medium">
        <color auto="1"/>
      </left>
      <right/>
      <top/>
      <bottom/>
      <diagonal/>
    </border>
    <border>
      <left/>
      <right style="hair">
        <color auto="1"/>
      </right>
      <top/>
      <bottom/>
      <diagonal/>
    </border>
    <border>
      <left style="medium">
        <color auto="1"/>
      </left>
      <right/>
      <top/>
      <bottom style="thin">
        <color theme="0"/>
      </bottom>
      <diagonal/>
    </border>
    <border>
      <left/>
      <right style="hair">
        <color auto="1"/>
      </right>
      <top/>
      <bottom style="thin">
        <color theme="0"/>
      </bottom>
      <diagonal/>
    </border>
  </borders>
  <cellStyleXfs count="5">
    <xf numFmtId="0" fontId="0" fillId="0" borderId="0"/>
    <xf numFmtId="0" fontId="10" fillId="0" borderId="0"/>
    <xf numFmtId="0" fontId="11" fillId="0" borderId="0"/>
    <xf numFmtId="0" fontId="27" fillId="0" borderId="0"/>
    <xf numFmtId="0" fontId="27" fillId="0" borderId="0"/>
  </cellStyleXfs>
  <cellXfs count="373">
    <xf numFmtId="0" fontId="0" fillId="0" borderId="0" xfId="0"/>
    <xf numFmtId="3" fontId="7" fillId="3" borderId="27" xfId="0" applyNumberFormat="1" applyFont="1" applyFill="1" applyBorder="1" applyAlignment="1">
      <alignment horizontal="center" vertical="center" wrapText="1"/>
    </xf>
    <xf numFmtId="3" fontId="7" fillId="3" borderId="42" xfId="0" applyNumberFormat="1" applyFont="1" applyFill="1" applyBorder="1" applyAlignment="1">
      <alignment horizontal="center" vertical="center"/>
    </xf>
    <xf numFmtId="3" fontId="7" fillId="3" borderId="34" xfId="0" applyNumberFormat="1" applyFont="1" applyFill="1" applyBorder="1" applyAlignment="1">
      <alignment horizontal="center" vertical="center"/>
    </xf>
    <xf numFmtId="3" fontId="7" fillId="3" borderId="41" xfId="0" applyNumberFormat="1" applyFont="1" applyFill="1" applyBorder="1" applyAlignment="1">
      <alignment horizontal="center" vertical="center"/>
    </xf>
    <xf numFmtId="3" fontId="7" fillId="3" borderId="40" xfId="0" applyNumberFormat="1" applyFont="1" applyFill="1" applyBorder="1" applyAlignment="1">
      <alignment horizontal="center" vertical="center"/>
    </xf>
    <xf numFmtId="0" fontId="12" fillId="0" borderId="0" xfId="0" applyFont="1" applyAlignment="1">
      <alignment horizontal="center" vertical="center"/>
    </xf>
    <xf numFmtId="0" fontId="24" fillId="2" borderId="0" xfId="0" applyFont="1" applyFill="1" applyBorder="1" applyAlignment="1">
      <alignment horizontal="center"/>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0" fillId="0" borderId="0" xfId="0" applyAlignment="1">
      <alignment horizontal="justify" vertical="top" wrapText="1"/>
    </xf>
    <xf numFmtId="0" fontId="21" fillId="2" borderId="6"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0" fillId="2" borderId="0" xfId="0" applyFill="1" applyBorder="1"/>
    <xf numFmtId="0" fontId="0" fillId="0" borderId="0" xfId="0" applyAlignment="1">
      <alignment horizontal="right"/>
    </xf>
    <xf numFmtId="0" fontId="3" fillId="0" borderId="0" xfId="0" applyFont="1" applyAlignment="1">
      <alignment wrapText="1"/>
    </xf>
    <xf numFmtId="9" fontId="0" fillId="0" borderId="0" xfId="0" applyNumberFormat="1"/>
    <xf numFmtId="165" fontId="0" fillId="0" borderId="0" xfId="0" applyNumberFormat="1"/>
    <xf numFmtId="3" fontId="4" fillId="0" borderId="0" xfId="0" applyNumberFormat="1" applyFont="1" applyBorder="1" applyAlignment="1">
      <alignment wrapText="1"/>
    </xf>
    <xf numFmtId="3" fontId="4"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4" fillId="0" borderId="0" xfId="0" applyFont="1"/>
    <xf numFmtId="3" fontId="4" fillId="0" borderId="0" xfId="0" applyNumberFormat="1" applyFont="1" applyFill="1" applyBorder="1"/>
    <xf numFmtId="3" fontId="7" fillId="0" borderId="0" xfId="0" applyNumberFormat="1" applyFont="1" applyFill="1" applyBorder="1"/>
    <xf numFmtId="3" fontId="5" fillId="0" borderId="0" xfId="0" applyNumberFormat="1" applyFont="1" applyFill="1" applyBorder="1"/>
    <xf numFmtId="10" fontId="0" fillId="0" borderId="0" xfId="0" applyNumberFormat="1" applyFill="1"/>
    <xf numFmtId="0" fontId="2" fillId="2" borderId="0" xfId="0" applyFont="1"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5" fillId="0" borderId="0" xfId="0" applyFont="1" applyAlignment="1">
      <alignment vertical="center"/>
    </xf>
    <xf numFmtId="0" fontId="4" fillId="0" borderId="0" xfId="0" applyFont="1" applyAlignment="1">
      <alignment vertical="center"/>
    </xf>
    <xf numFmtId="164" fontId="4" fillId="0" borderId="0" xfId="0" quotePrefix="1" applyNumberFormat="1" applyFont="1" applyAlignment="1">
      <alignment horizontal="right" vertical="center"/>
    </xf>
    <xf numFmtId="3" fontId="7" fillId="3" borderId="10" xfId="0" applyNumberFormat="1" applyFont="1" applyFill="1" applyBorder="1" applyAlignment="1">
      <alignment horizontal="center" vertical="center" wrapText="1"/>
    </xf>
    <xf numFmtId="3" fontId="7" fillId="3" borderId="11" xfId="0" applyNumberFormat="1" applyFont="1" applyFill="1" applyBorder="1" applyAlignment="1">
      <alignment horizontal="center" vertical="center" wrapText="1"/>
    </xf>
    <xf numFmtId="0" fontId="4" fillId="0" borderId="0" xfId="0" applyFont="1" applyAlignment="1">
      <alignment horizontal="center" vertical="center" wrapText="1"/>
    </xf>
    <xf numFmtId="0" fontId="5" fillId="3" borderId="12" xfId="0" applyFont="1" applyFill="1" applyBorder="1" applyAlignment="1">
      <alignment horizontal="center" vertical="center"/>
    </xf>
    <xf numFmtId="0" fontId="7" fillId="3" borderId="13" xfId="0" applyFont="1" applyFill="1" applyBorder="1" applyAlignment="1">
      <alignment horizontal="center" vertical="center"/>
    </xf>
    <xf numFmtId="10" fontId="4" fillId="0" borderId="0" xfId="0" applyNumberFormat="1" applyFont="1" applyFill="1" applyAlignment="1">
      <alignment vertical="center"/>
    </xf>
    <xf numFmtId="3" fontId="4" fillId="0" borderId="0" xfId="0" applyNumberFormat="1" applyFont="1" applyAlignment="1">
      <alignment vertical="center"/>
    </xf>
    <xf numFmtId="0" fontId="5" fillId="3" borderId="13" xfId="0" applyFont="1" applyFill="1" applyBorder="1" applyAlignment="1">
      <alignment horizontal="center" vertical="center"/>
    </xf>
    <xf numFmtId="10" fontId="4" fillId="0" borderId="0" xfId="0" applyNumberFormat="1" applyFont="1" applyAlignment="1">
      <alignment vertical="center"/>
    </xf>
    <xf numFmtId="0" fontId="4" fillId="0" borderId="0" xfId="0" quotePrefix="1" applyFont="1" applyAlignment="1">
      <alignment horizontal="right" vertical="center"/>
    </xf>
    <xf numFmtId="3" fontId="4" fillId="0" borderId="0" xfId="0" applyNumberFormat="1" applyFont="1" applyAlignment="1">
      <alignment vertical="center" wrapText="1"/>
    </xf>
    <xf numFmtId="3" fontId="4" fillId="0" borderId="14" xfId="0" applyNumberFormat="1" applyFont="1" applyBorder="1" applyAlignment="1">
      <alignment horizontal="right" vertical="center" wrapText="1"/>
    </xf>
    <xf numFmtId="3" fontId="4" fillId="0" borderId="15" xfId="0" applyNumberFormat="1" applyFont="1" applyBorder="1" applyAlignment="1">
      <alignment horizontal="left" vertical="center" wrapText="1"/>
    </xf>
    <xf numFmtId="0" fontId="16" fillId="0" borderId="0" xfId="0" applyFont="1" applyAlignment="1"/>
    <xf numFmtId="0" fontId="4" fillId="0" borderId="0" xfId="0" quotePrefix="1" applyFont="1" applyAlignment="1">
      <alignment horizontal="right"/>
    </xf>
    <xf numFmtId="3" fontId="4" fillId="0" borderId="0" xfId="0" applyNumberFormat="1" applyFont="1" applyAlignment="1">
      <alignment wrapText="1"/>
    </xf>
    <xf numFmtId="3" fontId="4" fillId="0" borderId="15" xfId="0" applyNumberFormat="1" applyFont="1" applyBorder="1" applyAlignment="1">
      <alignment horizontal="left"/>
    </xf>
    <xf numFmtId="3" fontId="7" fillId="3" borderId="16" xfId="0" applyNumberFormat="1" applyFont="1" applyFill="1" applyBorder="1" applyAlignment="1">
      <alignment vertical="center" wrapText="1"/>
    </xf>
    <xf numFmtId="3" fontId="7" fillId="3" borderId="17" xfId="0" applyNumberFormat="1" applyFont="1" applyFill="1" applyBorder="1" applyAlignment="1">
      <alignment horizontal="center" vertical="center" wrapText="1"/>
    </xf>
    <xf numFmtId="3" fontId="7" fillId="3" borderId="12" xfId="0" applyNumberFormat="1" applyFont="1" applyFill="1" applyBorder="1" applyAlignment="1">
      <alignment horizontal="center" vertical="center" wrapText="1"/>
    </xf>
    <xf numFmtId="3" fontId="7" fillId="3" borderId="13" xfId="0" applyNumberFormat="1" applyFont="1" applyFill="1" applyBorder="1" applyAlignment="1">
      <alignment horizontal="center" vertical="center" wrapText="1"/>
    </xf>
    <xf numFmtId="3" fontId="7" fillId="3" borderId="18" xfId="0" applyNumberFormat="1" applyFont="1" applyFill="1" applyBorder="1" applyAlignment="1">
      <alignment horizontal="left"/>
    </xf>
    <xf numFmtId="0" fontId="4" fillId="0" borderId="15" xfId="0" applyFont="1" applyBorder="1" applyAlignment="1">
      <alignment vertical="center"/>
    </xf>
    <xf numFmtId="3" fontId="7" fillId="3" borderId="18" xfId="0" applyNumberFormat="1" applyFont="1" applyFill="1" applyBorder="1" applyAlignment="1">
      <alignment horizontal="left" vertical="center"/>
    </xf>
    <xf numFmtId="3" fontId="4" fillId="0" borderId="15" xfId="0" applyNumberFormat="1" applyFont="1" applyBorder="1" applyAlignment="1">
      <alignment horizontal="left" vertical="center"/>
    </xf>
    <xf numFmtId="0" fontId="6" fillId="0" borderId="0" xfId="0" applyFont="1" applyAlignment="1">
      <alignment vertical="center"/>
    </xf>
    <xf numFmtId="0" fontId="7" fillId="4" borderId="0" xfId="0" applyFont="1" applyFill="1" applyBorder="1" applyAlignment="1">
      <alignment horizontal="center" vertical="center"/>
    </xf>
    <xf numFmtId="3" fontId="7" fillId="4" borderId="0" xfId="0" applyNumberFormat="1" applyFont="1" applyFill="1" applyBorder="1" applyAlignment="1">
      <alignment horizontal="left" vertical="center"/>
    </xf>
    <xf numFmtId="3" fontId="7" fillId="4" borderId="0" xfId="0" applyNumberFormat="1" applyFont="1" applyFill="1" applyBorder="1" applyAlignment="1">
      <alignment vertical="center" wrapText="1"/>
    </xf>
    <xf numFmtId="0" fontId="4" fillId="4" borderId="0" xfId="0" applyFont="1" applyFill="1" applyAlignment="1">
      <alignment vertical="center"/>
    </xf>
    <xf numFmtId="0" fontId="5" fillId="4" borderId="0" xfId="0" applyFont="1" applyFill="1" applyBorder="1" applyAlignment="1">
      <alignment horizontal="center" vertical="center"/>
    </xf>
    <xf numFmtId="0" fontId="7" fillId="3" borderId="12" xfId="0" applyFont="1" applyFill="1" applyBorder="1" applyAlignment="1">
      <alignment horizontal="center" vertical="center"/>
    </xf>
    <xf numFmtId="0" fontId="4" fillId="0" borderId="0" xfId="0" quotePrefix="1" applyFont="1" applyAlignment="1">
      <alignment vertical="center"/>
    </xf>
    <xf numFmtId="0" fontId="4" fillId="0" borderId="0" xfId="0" applyFont="1" applyAlignment="1">
      <alignment horizontal="right" vertical="center"/>
    </xf>
    <xf numFmtId="3" fontId="4" fillId="0" borderId="15" xfId="0" applyNumberFormat="1" applyFont="1" applyBorder="1" applyAlignment="1">
      <alignment vertical="center" wrapText="1"/>
    </xf>
    <xf numFmtId="3" fontId="7" fillId="3" borderId="15" xfId="0" applyNumberFormat="1" applyFont="1" applyFill="1" applyBorder="1" applyAlignment="1">
      <alignment vertical="center" wrapText="1"/>
    </xf>
    <xf numFmtId="3" fontId="7" fillId="3" borderId="18" xfId="0" applyNumberFormat="1" applyFont="1" applyFill="1" applyBorder="1" applyAlignment="1">
      <alignment vertical="center" wrapText="1"/>
    </xf>
    <xf numFmtId="0" fontId="8" fillId="0" borderId="0" xfId="0" applyFont="1" applyAlignment="1"/>
    <xf numFmtId="3" fontId="4" fillId="0" borderId="15" xfId="0" applyNumberFormat="1" applyFont="1" applyBorder="1" applyAlignment="1">
      <alignment horizontal="left" wrapText="1"/>
    </xf>
    <xf numFmtId="0" fontId="16" fillId="0" borderId="0" xfId="0" applyFont="1" applyAlignment="1">
      <alignment horizontal="center"/>
    </xf>
    <xf numFmtId="0" fontId="4" fillId="0" borderId="19" xfId="0" applyFont="1" applyBorder="1"/>
    <xf numFmtId="3" fontId="4" fillId="0" borderId="0" xfId="0" applyNumberFormat="1" applyFont="1"/>
    <xf numFmtId="0" fontId="7" fillId="3" borderId="20" xfId="0" applyFont="1" applyFill="1" applyBorder="1"/>
    <xf numFmtId="0" fontId="1" fillId="3" borderId="21" xfId="0" applyFont="1" applyFill="1" applyBorder="1"/>
    <xf numFmtId="3" fontId="7" fillId="3" borderId="22" xfId="0" applyNumberFormat="1"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0" borderId="15" xfId="0" applyFont="1" applyBorder="1"/>
    <xf numFmtId="3" fontId="4" fillId="0" borderId="14" xfId="0" applyNumberFormat="1" applyFont="1" applyBorder="1" applyAlignment="1">
      <alignment vertical="center"/>
    </xf>
    <xf numFmtId="3" fontId="5" fillId="5" borderId="14" xfId="0" applyNumberFormat="1" applyFont="1" applyFill="1" applyBorder="1" applyAlignment="1">
      <alignment vertical="center"/>
    </xf>
    <xf numFmtId="3" fontId="4" fillId="0" borderId="23" xfId="0" applyNumberFormat="1" applyFont="1" applyBorder="1" applyAlignment="1">
      <alignment vertical="center"/>
    </xf>
    <xf numFmtId="3" fontId="5" fillId="5" borderId="23" xfId="0" applyNumberFormat="1" applyFont="1" applyFill="1" applyBorder="1" applyAlignment="1">
      <alignment vertical="center"/>
    </xf>
    <xf numFmtId="0" fontId="7" fillId="3" borderId="21" xfId="0" applyFont="1" applyFill="1" applyBorder="1"/>
    <xf numFmtId="0" fontId="7" fillId="3" borderId="24" xfId="0" applyFont="1" applyFill="1" applyBorder="1" applyAlignment="1">
      <alignment vertical="center" wrapText="1"/>
    </xf>
    <xf numFmtId="0" fontId="7" fillId="3" borderId="25" xfId="0" applyFont="1" applyFill="1" applyBorder="1" applyAlignment="1">
      <alignment vertical="center" wrapText="1"/>
    </xf>
    <xf numFmtId="0" fontId="16" fillId="4" borderId="0" xfId="0" applyFont="1" applyFill="1" applyBorder="1" applyAlignment="1"/>
    <xf numFmtId="0" fontId="4" fillId="4" borderId="0" xfId="0" applyFont="1" applyFill="1"/>
    <xf numFmtId="0" fontId="4" fillId="0" borderId="0" xfId="0" applyFont="1" applyFill="1"/>
    <xf numFmtId="3" fontId="4" fillId="4" borderId="0" xfId="0" applyNumberFormat="1" applyFont="1" applyFill="1"/>
    <xf numFmtId="0" fontId="18" fillId="6" borderId="23" xfId="0" applyFont="1" applyFill="1" applyBorder="1" applyAlignment="1">
      <alignment horizontal="center" wrapText="1"/>
    </xf>
    <xf numFmtId="0" fontId="4" fillId="4" borderId="0" xfId="0" applyFont="1" applyFill="1" applyAlignment="1">
      <alignment wrapText="1"/>
    </xf>
    <xf numFmtId="0" fontId="5" fillId="4" borderId="0" xfId="0" applyFont="1" applyFill="1" applyBorder="1" applyAlignment="1">
      <alignment vertical="center"/>
    </xf>
    <xf numFmtId="0" fontId="14" fillId="2" borderId="0" xfId="0" applyFont="1" applyFill="1" applyBorder="1" applyAlignment="1">
      <alignment vertical="center" wrapText="1"/>
    </xf>
    <xf numFmtId="0" fontId="14" fillId="2" borderId="6" xfId="0" applyFont="1" applyFill="1" applyBorder="1" applyAlignment="1">
      <alignment vertical="center" wrapText="1"/>
    </xf>
    <xf numFmtId="0" fontId="14" fillId="2" borderId="5" xfId="0" applyFont="1" applyFill="1" applyBorder="1" applyAlignment="1">
      <alignment vertical="center" wrapText="1"/>
    </xf>
    <xf numFmtId="3" fontId="7" fillId="5" borderId="16" xfId="0" applyNumberFormat="1" applyFont="1" applyFill="1" applyBorder="1" applyAlignment="1">
      <alignment vertical="center" wrapText="1"/>
    </xf>
    <xf numFmtId="3" fontId="7" fillId="5" borderId="26" xfId="0" applyNumberFormat="1" applyFont="1" applyFill="1" applyBorder="1" applyAlignment="1">
      <alignment horizontal="center" vertical="center" wrapText="1"/>
    </xf>
    <xf numFmtId="3" fontId="7" fillId="5" borderId="17" xfId="0" applyNumberFormat="1" applyFont="1" applyFill="1" applyBorder="1" applyAlignment="1">
      <alignment horizontal="center" vertical="center" wrapText="1"/>
    </xf>
    <xf numFmtId="3" fontId="7" fillId="5" borderId="27" xfId="0" applyNumberFormat="1" applyFont="1" applyFill="1" applyBorder="1" applyAlignment="1">
      <alignment horizontal="center" vertical="center" wrapText="1"/>
    </xf>
    <xf numFmtId="3" fontId="7" fillId="5" borderId="12" xfId="0" applyNumberFormat="1" applyFont="1" applyFill="1" applyBorder="1" applyAlignment="1">
      <alignment horizontal="center" vertical="center" wrapText="1"/>
    </xf>
    <xf numFmtId="3" fontId="7" fillId="5" borderId="15" xfId="0" applyNumberFormat="1" applyFont="1" applyFill="1" applyBorder="1" applyAlignment="1">
      <alignment horizontal="left" vertical="center" wrapText="1"/>
    </xf>
    <xf numFmtId="3" fontId="5" fillId="5" borderId="12" xfId="0" applyNumberFormat="1" applyFont="1" applyFill="1" applyBorder="1" applyAlignment="1">
      <alignment horizontal="center" vertical="center" wrapText="1"/>
    </xf>
    <xf numFmtId="3" fontId="7" fillId="5" borderId="13" xfId="0" applyNumberFormat="1" applyFont="1" applyFill="1" applyBorder="1" applyAlignment="1">
      <alignment horizontal="center" vertical="center" wrapText="1"/>
    </xf>
    <xf numFmtId="3" fontId="7" fillId="5" borderId="18" xfId="0" applyNumberFormat="1" applyFont="1" applyFill="1" applyBorder="1" applyAlignment="1">
      <alignment horizontal="left" vertical="center" wrapText="1"/>
    </xf>
    <xf numFmtId="3" fontId="7" fillId="5" borderId="23" xfId="0" applyNumberFormat="1" applyFont="1" applyFill="1" applyBorder="1" applyAlignment="1">
      <alignment horizontal="center" vertical="center" wrapText="1"/>
    </xf>
    <xf numFmtId="3" fontId="7" fillId="5" borderId="28" xfId="0" applyNumberFormat="1" applyFont="1" applyFill="1" applyBorder="1" applyAlignment="1">
      <alignment horizontal="center" vertical="center" wrapText="1"/>
    </xf>
    <xf numFmtId="0" fontId="7" fillId="5" borderId="13" xfId="0" applyFont="1" applyFill="1" applyBorder="1" applyAlignment="1">
      <alignment horizontal="center" vertical="center"/>
    </xf>
    <xf numFmtId="3" fontId="7" fillId="5" borderId="18" xfId="0" applyNumberFormat="1" applyFont="1" applyFill="1" applyBorder="1" applyAlignment="1">
      <alignment horizontal="left" vertical="center"/>
    </xf>
    <xf numFmtId="3" fontId="7" fillId="5" borderId="10" xfId="0" applyNumberFormat="1" applyFont="1" applyFill="1" applyBorder="1" applyAlignment="1">
      <alignment horizontal="center" vertical="center" wrapText="1"/>
    </xf>
    <xf numFmtId="3" fontId="7" fillId="5" borderId="11" xfId="0" applyNumberFormat="1" applyFont="1" applyFill="1" applyBorder="1" applyAlignment="1">
      <alignment horizontal="center" vertical="center" wrapText="1"/>
    </xf>
    <xf numFmtId="0" fontId="5" fillId="5" borderId="13" xfId="0" applyFont="1" applyFill="1" applyBorder="1" applyAlignment="1">
      <alignment horizontal="center" vertical="center"/>
    </xf>
    <xf numFmtId="0" fontId="5" fillId="5" borderId="12" xfId="0" applyFont="1" applyFill="1" applyBorder="1" applyAlignment="1">
      <alignment horizontal="center" vertical="center"/>
    </xf>
    <xf numFmtId="0" fontId="7" fillId="5" borderId="29" xfId="0" applyFont="1" applyFill="1" applyBorder="1" applyAlignment="1">
      <alignment horizontal="center" vertical="center" wrapText="1"/>
    </xf>
    <xf numFmtId="0" fontId="7" fillId="5" borderId="30" xfId="0" applyFont="1" applyFill="1" applyBorder="1" applyAlignment="1">
      <alignment horizontal="center" vertical="center" wrapText="1"/>
    </xf>
    <xf numFmtId="3" fontId="7" fillId="5" borderId="12" xfId="0" applyNumberFormat="1" applyFont="1" applyFill="1" applyBorder="1" applyAlignment="1">
      <alignment horizontal="center" vertical="center"/>
    </xf>
    <xf numFmtId="3" fontId="7" fillId="5" borderId="15" xfId="0" applyNumberFormat="1" applyFont="1" applyFill="1" applyBorder="1" applyAlignment="1">
      <alignment horizontal="left"/>
    </xf>
    <xf numFmtId="3" fontId="7" fillId="5" borderId="15" xfId="0" applyNumberFormat="1" applyFont="1" applyFill="1" applyBorder="1" applyAlignment="1">
      <alignment horizontal="left" vertical="center"/>
    </xf>
    <xf numFmtId="3" fontId="7" fillId="5" borderId="18" xfId="0" applyNumberFormat="1" applyFont="1" applyFill="1" applyBorder="1" applyAlignment="1">
      <alignment horizontal="left" wrapText="1"/>
    </xf>
    <xf numFmtId="0" fontId="7" fillId="5" borderId="19" xfId="0" applyFont="1" applyFill="1" applyBorder="1"/>
    <xf numFmtId="0" fontId="7" fillId="5" borderId="15" xfId="0" applyFont="1" applyFill="1" applyBorder="1"/>
    <xf numFmtId="3" fontId="7" fillId="5" borderId="14" xfId="0" applyNumberFormat="1" applyFont="1" applyFill="1" applyBorder="1" applyAlignment="1">
      <alignment horizontal="center" wrapText="1"/>
    </xf>
    <xf numFmtId="3" fontId="7" fillId="5" borderId="31" xfId="0" applyNumberFormat="1" applyFont="1" applyFill="1" applyBorder="1" applyAlignment="1">
      <alignment horizontal="center" wrapText="1"/>
    </xf>
    <xf numFmtId="0" fontId="20" fillId="2" borderId="0" xfId="0" applyFont="1" applyFill="1" applyBorder="1"/>
    <xf numFmtId="0" fontId="0" fillId="2" borderId="0" xfId="0" applyFill="1"/>
    <xf numFmtId="0" fontId="22" fillId="2" borderId="0" xfId="0" applyFont="1" applyFill="1" applyBorder="1"/>
    <xf numFmtId="3" fontId="7" fillId="3" borderId="26" xfId="0" applyNumberFormat="1" applyFont="1" applyFill="1" applyBorder="1" applyAlignment="1">
      <alignment vertical="center" wrapText="1"/>
    </xf>
    <xf numFmtId="0" fontId="5" fillId="3" borderId="21" xfId="0" applyFont="1" applyFill="1" applyBorder="1" applyAlignment="1">
      <alignment horizontal="center" vertical="center"/>
    </xf>
    <xf numFmtId="0" fontId="4" fillId="0" borderId="32" xfId="0" applyFont="1" applyBorder="1" applyAlignment="1">
      <alignment vertical="center"/>
    </xf>
    <xf numFmtId="0" fontId="7" fillId="0" borderId="0" xfId="0" applyFont="1" applyFill="1" applyBorder="1" applyAlignment="1">
      <alignment vertical="center"/>
    </xf>
    <xf numFmtId="3" fontId="7" fillId="3" borderId="21" xfId="0" applyNumberFormat="1" applyFont="1" applyFill="1" applyBorder="1" applyAlignment="1">
      <alignment horizontal="center" vertical="center" wrapText="1"/>
    </xf>
    <xf numFmtId="3" fontId="4" fillId="0" borderId="32" xfId="0" applyNumberFormat="1" applyFont="1" applyBorder="1" applyAlignment="1">
      <alignment horizontal="left"/>
    </xf>
    <xf numFmtId="0" fontId="7" fillId="5" borderId="21" xfId="0" applyFont="1" applyFill="1" applyBorder="1" applyAlignment="1">
      <alignment horizontal="center" vertical="center" wrapText="1"/>
    </xf>
    <xf numFmtId="0" fontId="4" fillId="0" borderId="32" xfId="0" applyFont="1" applyBorder="1" applyAlignment="1">
      <alignment vertical="center" wrapText="1"/>
    </xf>
    <xf numFmtId="3" fontId="7" fillId="0" borderId="0" xfId="0" applyNumberFormat="1" applyFont="1" applyFill="1" applyBorder="1" applyAlignment="1">
      <alignment vertical="center"/>
    </xf>
    <xf numFmtId="0" fontId="7" fillId="3" borderId="21" xfId="0" applyFont="1" applyFill="1" applyBorder="1" applyAlignment="1">
      <alignment horizontal="center" vertical="center" wrapText="1"/>
    </xf>
    <xf numFmtId="0" fontId="4" fillId="0" borderId="0" xfId="0" applyFont="1" applyBorder="1" applyAlignment="1">
      <alignment vertical="center"/>
    </xf>
    <xf numFmtId="0" fontId="26" fillId="0" borderId="0" xfId="0" applyFont="1"/>
    <xf numFmtId="0" fontId="5" fillId="0" borderId="0" xfId="0" applyFont="1" applyAlignment="1">
      <alignment vertical="center"/>
    </xf>
    <xf numFmtId="0" fontId="17" fillId="0" borderId="0" xfId="0" applyFont="1" applyFill="1"/>
    <xf numFmtId="9" fontId="4" fillId="0" borderId="0" xfId="0" applyNumberFormat="1" applyFont="1" applyAlignment="1">
      <alignment vertical="center"/>
    </xf>
    <xf numFmtId="3" fontId="25" fillId="0" borderId="0" xfId="0" applyNumberFormat="1" applyFont="1"/>
    <xf numFmtId="0" fontId="25" fillId="0" borderId="0" xfId="0" applyFont="1"/>
    <xf numFmtId="3" fontId="7" fillId="5" borderId="14" xfId="0" applyNumberFormat="1" applyFont="1" applyFill="1" applyBorder="1" applyAlignment="1">
      <alignment horizontal="center" vertical="top" wrapText="1"/>
    </xf>
    <xf numFmtId="3" fontId="7" fillId="5" borderId="31" xfId="0" applyNumberFormat="1" applyFont="1" applyFill="1" applyBorder="1" applyAlignment="1">
      <alignment horizontal="center" vertical="top" wrapText="1"/>
    </xf>
    <xf numFmtId="3" fontId="4" fillId="0" borderId="14" xfId="0" applyNumberFormat="1" applyFont="1" applyBorder="1" applyAlignment="1">
      <alignment horizontal="right" wrapText="1"/>
    </xf>
    <xf numFmtId="0" fontId="6" fillId="4" borderId="0" xfId="0" applyFont="1" applyFill="1" applyBorder="1" applyAlignment="1">
      <alignment vertical="center"/>
    </xf>
    <xf numFmtId="165" fontId="9" fillId="4" borderId="0" xfId="0" applyNumberFormat="1" applyFont="1" applyFill="1" applyBorder="1" applyAlignment="1">
      <alignment vertical="center" wrapText="1"/>
    </xf>
    <xf numFmtId="0" fontId="6" fillId="0" borderId="0" xfId="0" applyFont="1"/>
    <xf numFmtId="3" fontId="6" fillId="0" borderId="14" xfId="0" applyNumberFormat="1" applyFont="1" applyBorder="1" applyAlignment="1"/>
    <xf numFmtId="3" fontId="7" fillId="5" borderId="14" xfId="0" applyNumberFormat="1" applyFont="1" applyFill="1" applyBorder="1" applyAlignment="1">
      <alignment horizontal="right"/>
    </xf>
    <xf numFmtId="166" fontId="4" fillId="0" borderId="0" xfId="0" applyNumberFormat="1" applyFont="1"/>
    <xf numFmtId="3" fontId="5" fillId="5" borderId="21" xfId="0" applyNumberFormat="1" applyFont="1" applyFill="1" applyBorder="1" applyAlignment="1">
      <alignment horizontal="center" vertical="center" wrapText="1"/>
    </xf>
    <xf numFmtId="3" fontId="4" fillId="0" borderId="32" xfId="0" applyNumberFormat="1" applyFont="1" applyBorder="1" applyAlignment="1">
      <alignment horizontal="left" vertical="center" wrapText="1"/>
    </xf>
    <xf numFmtId="3" fontId="4" fillId="0" borderId="32" xfId="0" applyNumberFormat="1" applyFont="1" applyBorder="1" applyAlignment="1">
      <alignment vertical="center" wrapText="1"/>
    </xf>
    <xf numFmtId="3" fontId="4" fillId="0" borderId="32" xfId="0" applyNumberFormat="1" applyFont="1" applyBorder="1" applyAlignment="1">
      <alignment horizontal="left" wrapText="1"/>
    </xf>
    <xf numFmtId="0" fontId="4" fillId="0" borderId="33" xfId="0" applyFont="1" applyBorder="1"/>
    <xf numFmtId="0" fontId="7" fillId="5" borderId="21" xfId="0" applyFont="1" applyFill="1" applyBorder="1" applyAlignment="1">
      <alignment horizontal="center" vertical="center"/>
    </xf>
    <xf numFmtId="3" fontId="7" fillId="3" borderId="14" xfId="0" applyNumberFormat="1" applyFont="1" applyFill="1" applyBorder="1" applyAlignment="1">
      <alignment horizontal="center" vertical="center" wrapText="1"/>
    </xf>
    <xf numFmtId="3" fontId="7" fillId="5" borderId="14" xfId="0" applyNumberFormat="1" applyFont="1" applyFill="1" applyBorder="1" applyAlignment="1">
      <alignment horizontal="center" vertical="center" wrapText="1"/>
    </xf>
    <xf numFmtId="3" fontId="7" fillId="3" borderId="26" xfId="0" applyNumberFormat="1" applyFont="1" applyFill="1" applyBorder="1" applyAlignment="1">
      <alignment horizontal="center" vertical="center" wrapText="1"/>
    </xf>
    <xf numFmtId="165" fontId="5" fillId="4" borderId="0" xfId="0" applyNumberFormat="1" applyFont="1" applyFill="1" applyBorder="1" applyAlignment="1">
      <alignment vertical="center"/>
    </xf>
    <xf numFmtId="0" fontId="0" fillId="0" borderId="0" xfId="0" applyFont="1" applyAlignment="1">
      <alignment wrapText="1"/>
    </xf>
    <xf numFmtId="0" fontId="7" fillId="3" borderId="22" xfId="0" applyFont="1" applyFill="1" applyBorder="1" applyAlignment="1">
      <alignment horizontal="center" vertical="center" wrapText="1"/>
    </xf>
    <xf numFmtId="0" fontId="19" fillId="4" borderId="0" xfId="0" applyFont="1" applyFill="1" applyBorder="1"/>
    <xf numFmtId="3" fontId="0" fillId="0" borderId="0" xfId="0" applyNumberFormat="1" applyFill="1"/>
    <xf numFmtId="0" fontId="4" fillId="0" borderId="0" xfId="0" applyFont="1" applyAlignment="1"/>
    <xf numFmtId="0" fontId="4" fillId="0" borderId="0" xfId="0" applyFont="1" applyAlignment="1">
      <alignment horizontal="right"/>
    </xf>
    <xf numFmtId="0" fontId="6" fillId="4" borderId="34" xfId="0" applyFont="1" applyFill="1" applyBorder="1" applyAlignment="1">
      <alignment horizontal="right"/>
    </xf>
    <xf numFmtId="0" fontId="12" fillId="0" borderId="0" xfId="0" applyFont="1" applyFill="1" applyAlignment="1"/>
    <xf numFmtId="3" fontId="7" fillId="5" borderId="14" xfId="0" applyNumberFormat="1" applyFont="1" applyFill="1" applyBorder="1" applyAlignment="1">
      <alignment horizontal="center" vertical="center" wrapText="1"/>
    </xf>
    <xf numFmtId="0" fontId="7" fillId="3" borderId="21" xfId="0" applyFont="1" applyFill="1" applyBorder="1" applyAlignment="1">
      <alignment horizontal="center" vertical="center"/>
    </xf>
    <xf numFmtId="0" fontId="17" fillId="0" borderId="0" xfId="0" applyFont="1"/>
    <xf numFmtId="3" fontId="0" fillId="0" borderId="0" xfId="0" applyNumberFormat="1"/>
    <xf numFmtId="0" fontId="29" fillId="0" borderId="0" xfId="0" applyFont="1" applyAlignment="1">
      <alignment horizontal="left" vertical="center" readingOrder="1"/>
    </xf>
    <xf numFmtId="3" fontId="7" fillId="5" borderId="23" xfId="0" applyNumberFormat="1" applyFont="1" applyFill="1" applyBorder="1" applyAlignment="1">
      <alignment horizontal="right"/>
    </xf>
    <xf numFmtId="165" fontId="28" fillId="4" borderId="0" xfId="0" applyNumberFormat="1" applyFont="1" applyFill="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wrapText="1"/>
    </xf>
    <xf numFmtId="0" fontId="7" fillId="5" borderId="12" xfId="0" applyFont="1" applyFill="1" applyBorder="1" applyAlignment="1">
      <alignment horizontal="center" vertical="center"/>
    </xf>
    <xf numFmtId="0" fontId="0" fillId="0" borderId="0" xfId="0" applyFont="1" applyAlignment="1">
      <alignment horizontal="left" wrapText="1"/>
    </xf>
    <xf numFmtId="0" fontId="30" fillId="0" borderId="0" xfId="0" applyFont="1" applyAlignment="1">
      <alignment vertical="center" wrapText="1"/>
    </xf>
    <xf numFmtId="0" fontId="28" fillId="4" borderId="0" xfId="0" applyFont="1" applyFill="1" applyBorder="1" applyAlignment="1">
      <alignment vertical="center"/>
    </xf>
    <xf numFmtId="0" fontId="19" fillId="0" borderId="0" xfId="0" applyFont="1" applyFill="1" applyBorder="1"/>
    <xf numFmtId="165" fontId="19" fillId="0" borderId="0" xfId="0" applyNumberFormat="1" applyFont="1" applyFill="1" applyBorder="1"/>
    <xf numFmtId="3" fontId="7" fillId="4" borderId="0" xfId="0" applyNumberFormat="1" applyFont="1" applyFill="1" applyBorder="1" applyAlignment="1">
      <alignment horizontal="left" vertical="center" wrapText="1"/>
    </xf>
    <xf numFmtId="3" fontId="7" fillId="4" borderId="0" xfId="0" applyNumberFormat="1" applyFont="1" applyFill="1" applyBorder="1" applyAlignment="1">
      <alignment horizontal="center" vertical="center" wrapText="1"/>
    </xf>
    <xf numFmtId="165" fontId="7" fillId="4" borderId="0" xfId="0" applyNumberFormat="1" applyFont="1" applyFill="1" applyBorder="1" applyAlignment="1">
      <alignment horizontal="center" vertical="center" wrapText="1"/>
    </xf>
    <xf numFmtId="9" fontId="5" fillId="4" borderId="0" xfId="0" applyNumberFormat="1" applyFont="1" applyFill="1" applyBorder="1" applyAlignment="1">
      <alignment vertical="center" wrapText="1"/>
    </xf>
    <xf numFmtId="9" fontId="5" fillId="4" borderId="0" xfId="0" applyNumberFormat="1" applyFont="1" applyFill="1" applyBorder="1" applyAlignment="1">
      <alignment vertical="center"/>
    </xf>
    <xf numFmtId="3" fontId="7" fillId="4" borderId="0" xfId="0" applyNumberFormat="1" applyFont="1" applyFill="1" applyBorder="1" applyAlignment="1">
      <alignment horizontal="right" vertical="center"/>
    </xf>
    <xf numFmtId="3" fontId="5" fillId="0" borderId="0" xfId="0" applyNumberFormat="1" applyFont="1" applyBorder="1" applyAlignment="1">
      <alignment horizontal="left" vertical="center"/>
    </xf>
    <xf numFmtId="10" fontId="5" fillId="0" borderId="0" xfId="0" applyNumberFormat="1" applyFont="1" applyBorder="1" applyAlignment="1">
      <alignment horizontal="left" vertical="center"/>
    </xf>
    <xf numFmtId="3" fontId="5" fillId="0" borderId="0" xfId="0" applyNumberFormat="1" applyFont="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vertical="center" wrapText="1"/>
    </xf>
    <xf numFmtId="165" fontId="5" fillId="0" borderId="0" xfId="0" applyNumberFormat="1" applyFont="1" applyBorder="1" applyAlignment="1">
      <alignment horizontal="left" vertical="center"/>
    </xf>
    <xf numFmtId="0" fontId="12" fillId="0" borderId="0" xfId="0" applyFont="1" applyAlignment="1">
      <alignment vertical="center"/>
    </xf>
    <xf numFmtId="3" fontId="9" fillId="4" borderId="0" xfId="0" applyNumberFormat="1" applyFont="1" applyFill="1" applyBorder="1" applyAlignment="1">
      <alignment horizontal="left" vertical="center" wrapText="1"/>
    </xf>
    <xf numFmtId="3" fontId="9" fillId="4" borderId="0" xfId="0" applyNumberFormat="1" applyFont="1" applyFill="1" applyBorder="1" applyAlignment="1">
      <alignment horizontal="center" vertical="center" wrapText="1"/>
    </xf>
    <xf numFmtId="3" fontId="7" fillId="5" borderId="14" xfId="0" applyNumberFormat="1" applyFont="1" applyFill="1" applyBorder="1" applyAlignment="1">
      <alignment horizontal="right" vertical="center" wrapText="1"/>
    </xf>
    <xf numFmtId="3" fontId="7" fillId="5" borderId="31" xfId="0" applyNumberFormat="1" applyFont="1" applyFill="1" applyBorder="1" applyAlignment="1">
      <alignment horizontal="right" vertical="center" wrapText="1"/>
    </xf>
    <xf numFmtId="3" fontId="7" fillId="5" borderId="23" xfId="0" applyNumberFormat="1" applyFont="1" applyFill="1" applyBorder="1" applyAlignment="1">
      <alignment horizontal="right" vertical="center" wrapText="1"/>
    </xf>
    <xf numFmtId="3" fontId="7" fillId="5" borderId="28" xfId="0" applyNumberFormat="1" applyFont="1" applyFill="1" applyBorder="1" applyAlignment="1">
      <alignment horizontal="right" vertical="center" wrapText="1"/>
    </xf>
    <xf numFmtId="3" fontId="7" fillId="3" borderId="14" xfId="0" applyNumberFormat="1" applyFont="1" applyFill="1" applyBorder="1" applyAlignment="1">
      <alignment horizontal="right" vertical="center" wrapText="1"/>
    </xf>
    <xf numFmtId="3" fontId="7" fillId="3" borderId="31" xfId="0" applyNumberFormat="1" applyFont="1" applyFill="1" applyBorder="1" applyAlignment="1">
      <alignment horizontal="right" vertical="center" wrapText="1"/>
    </xf>
    <xf numFmtId="3" fontId="7" fillId="3" borderId="23" xfId="0" applyNumberFormat="1" applyFont="1" applyFill="1" applyBorder="1" applyAlignment="1">
      <alignment horizontal="right" vertical="center" wrapText="1"/>
    </xf>
    <xf numFmtId="3" fontId="7" fillId="3" borderId="28" xfId="0" applyNumberFormat="1" applyFont="1" applyFill="1" applyBorder="1" applyAlignment="1">
      <alignment horizontal="right" vertical="center" wrapText="1"/>
    </xf>
    <xf numFmtId="3" fontId="7" fillId="5" borderId="14" xfId="0" applyNumberFormat="1" applyFont="1" applyFill="1" applyBorder="1" applyAlignment="1">
      <alignment horizontal="right" vertical="center"/>
    </xf>
    <xf numFmtId="3" fontId="7" fillId="5" borderId="31" xfId="0" applyNumberFormat="1" applyFont="1" applyFill="1" applyBorder="1" applyAlignment="1">
      <alignment horizontal="right" vertical="center" wrapText="1"/>
    </xf>
    <xf numFmtId="3" fontId="4" fillId="0" borderId="14" xfId="0" applyNumberFormat="1" applyFont="1" applyBorder="1" applyAlignment="1">
      <alignment horizontal="right"/>
    </xf>
    <xf numFmtId="3" fontId="4" fillId="0" borderId="31" xfId="0" applyNumberFormat="1" applyFont="1" applyBorder="1" applyAlignment="1">
      <alignment horizontal="right"/>
    </xf>
    <xf numFmtId="3" fontId="4" fillId="0" borderId="31" xfId="0" applyNumberFormat="1" applyFont="1" applyBorder="1" applyAlignment="1">
      <alignment horizontal="right" wrapText="1"/>
    </xf>
    <xf numFmtId="3" fontId="5" fillId="5" borderId="31" xfId="0" applyNumberFormat="1" applyFont="1" applyFill="1" applyBorder="1" applyAlignment="1">
      <alignment horizontal="right" wrapText="1"/>
    </xf>
    <xf numFmtId="3" fontId="5" fillId="3" borderId="31" xfId="0" applyNumberFormat="1" applyFont="1" applyFill="1" applyBorder="1" applyAlignment="1">
      <alignment horizontal="right" vertical="center" wrapText="1"/>
    </xf>
    <xf numFmtId="3" fontId="31" fillId="7" borderId="14" xfId="0" applyNumberFormat="1" applyFont="1" applyFill="1" applyBorder="1" applyAlignment="1">
      <alignment horizontal="right" wrapText="1"/>
    </xf>
    <xf numFmtId="9" fontId="5" fillId="0" borderId="0" xfId="0" applyNumberFormat="1" applyFont="1" applyBorder="1" applyAlignment="1">
      <alignment horizontal="left" vertical="center"/>
    </xf>
    <xf numFmtId="165" fontId="5" fillId="4" borderId="0" xfId="0" applyNumberFormat="1" applyFont="1" applyFill="1" applyBorder="1" applyAlignment="1">
      <alignment horizontal="center" vertical="center"/>
    </xf>
    <xf numFmtId="0" fontId="19" fillId="0" borderId="0" xfId="0" applyFont="1" applyFill="1"/>
    <xf numFmtId="0" fontId="6" fillId="0" borderId="0" xfId="0" applyFont="1" applyBorder="1" applyAlignment="1">
      <alignment vertical="center"/>
    </xf>
    <xf numFmtId="10" fontId="6" fillId="0" borderId="0" xfId="0" applyNumberFormat="1" applyFont="1" applyBorder="1" applyAlignment="1">
      <alignment horizontal="left" vertical="center"/>
    </xf>
    <xf numFmtId="0" fontId="6" fillId="4" borderId="0" xfId="0" applyFont="1" applyFill="1" applyBorder="1" applyAlignment="1">
      <alignment horizontal="center" vertical="center"/>
    </xf>
    <xf numFmtId="3" fontId="28" fillId="4" borderId="0" xfId="0" applyNumberFormat="1" applyFont="1" applyFill="1" applyBorder="1" applyAlignment="1">
      <alignment horizontal="center" vertical="center"/>
    </xf>
    <xf numFmtId="0" fontId="32" fillId="0" borderId="0" xfId="0" applyFont="1" applyAlignment="1">
      <alignment horizontal="left" vertical="center"/>
    </xf>
    <xf numFmtId="0" fontId="7" fillId="5" borderId="35" xfId="0" applyFont="1" applyFill="1" applyBorder="1" applyAlignment="1">
      <alignment horizontal="center" vertical="center"/>
    </xf>
    <xf numFmtId="0" fontId="7" fillId="5" borderId="36" xfId="0" applyFont="1" applyFill="1" applyBorder="1" applyAlignment="1">
      <alignment horizontal="center" vertical="center"/>
    </xf>
    <xf numFmtId="0" fontId="7" fillId="5" borderId="37" xfId="0" applyFont="1" applyFill="1" applyBorder="1"/>
    <xf numFmtId="0" fontId="18" fillId="6" borderId="13" xfId="0" applyFont="1" applyFill="1" applyBorder="1" applyAlignment="1">
      <alignment horizontal="left" wrapText="1"/>
    </xf>
    <xf numFmtId="0" fontId="31" fillId="7" borderId="12" xfId="0" applyFont="1" applyFill="1" applyBorder="1" applyAlignment="1">
      <alignment horizontal="left" wrapText="1"/>
    </xf>
    <xf numFmtId="0" fontId="31" fillId="7" borderId="14" xfId="0" applyNumberFormat="1" applyFont="1" applyFill="1" applyBorder="1" applyAlignment="1">
      <alignment horizontal="center" wrapText="1"/>
    </xf>
    <xf numFmtId="3" fontId="31" fillId="7" borderId="31" xfId="0" applyNumberFormat="1" applyFont="1" applyFill="1" applyBorder="1" applyAlignment="1">
      <alignment horizontal="right" wrapText="1"/>
    </xf>
    <xf numFmtId="0" fontId="31" fillId="4" borderId="12" xfId="0" applyFont="1" applyFill="1" applyBorder="1" applyAlignment="1">
      <alignment horizontal="left" wrapText="1"/>
    </xf>
    <xf numFmtId="0" fontId="31" fillId="4" borderId="14" xfId="0" applyNumberFormat="1" applyFont="1" applyFill="1" applyBorder="1" applyAlignment="1">
      <alignment horizontal="center" wrapText="1"/>
    </xf>
    <xf numFmtId="0" fontId="31" fillId="0" borderId="12" xfId="0" applyFont="1" applyFill="1" applyBorder="1" applyAlignment="1">
      <alignment horizontal="left" wrapText="1"/>
    </xf>
    <xf numFmtId="0" fontId="31" fillId="0" borderId="14" xfId="0" applyNumberFormat="1" applyFont="1" applyFill="1" applyBorder="1" applyAlignment="1">
      <alignment horizontal="center" wrapText="1"/>
    </xf>
    <xf numFmtId="0" fontId="31" fillId="4" borderId="12" xfId="0" applyFont="1" applyFill="1" applyBorder="1" applyAlignment="1">
      <alignment horizontal="left" vertical="top" wrapText="1"/>
    </xf>
    <xf numFmtId="0" fontId="31" fillId="4" borderId="14" xfId="0" applyNumberFormat="1" applyFont="1" applyFill="1" applyBorder="1" applyAlignment="1">
      <alignment horizontal="center" vertical="top" wrapText="1"/>
    </xf>
    <xf numFmtId="0" fontId="4" fillId="4" borderId="0" xfId="0" applyFont="1" applyFill="1" applyAlignment="1">
      <alignment vertical="top"/>
    </xf>
    <xf numFmtId="0" fontId="4" fillId="0" borderId="0" xfId="0" applyFont="1" applyAlignment="1">
      <alignment vertical="top"/>
    </xf>
    <xf numFmtId="0" fontId="6" fillId="0" borderId="0" xfId="0" applyFont="1" applyAlignment="1">
      <alignment vertical="top"/>
    </xf>
    <xf numFmtId="0" fontId="7" fillId="5" borderId="12" xfId="0" applyFont="1" applyFill="1" applyBorder="1" applyAlignment="1">
      <alignment horizontal="center" vertical="top"/>
    </xf>
    <xf numFmtId="0" fontId="4" fillId="0" borderId="15" xfId="0" applyFont="1" applyBorder="1" applyAlignment="1">
      <alignment vertical="top"/>
    </xf>
    <xf numFmtId="0" fontId="7" fillId="5" borderId="21" xfId="0" applyFont="1" applyFill="1" applyBorder="1" applyAlignment="1">
      <alignment horizontal="center" vertical="top"/>
    </xf>
    <xf numFmtId="0" fontId="4" fillId="0" borderId="32" xfId="0" applyFont="1" applyBorder="1" applyAlignment="1">
      <alignment vertical="top"/>
    </xf>
    <xf numFmtId="0" fontId="7" fillId="5" borderId="13" xfId="0" applyFont="1" applyFill="1" applyBorder="1" applyAlignment="1">
      <alignment horizontal="center" vertical="top"/>
    </xf>
    <xf numFmtId="0" fontId="7" fillId="5" borderId="18" xfId="0" applyFont="1" applyFill="1" applyBorder="1" applyAlignment="1">
      <alignment vertical="top"/>
    </xf>
    <xf numFmtId="0" fontId="19" fillId="0" borderId="0" xfId="0" applyFont="1" applyFill="1" applyAlignment="1">
      <alignment vertical="top"/>
    </xf>
    <xf numFmtId="0" fontId="19" fillId="4" borderId="0" xfId="0" applyFont="1" applyFill="1" applyBorder="1" applyAlignment="1">
      <alignment vertical="top"/>
    </xf>
    <xf numFmtId="0" fontId="0" fillId="0" borderId="0" xfId="0" applyAlignment="1">
      <alignment vertical="top"/>
    </xf>
    <xf numFmtId="3" fontId="7" fillId="3" borderId="31" xfId="0" applyNumberFormat="1" applyFont="1" applyFill="1" applyBorder="1" applyAlignment="1"/>
    <xf numFmtId="3" fontId="7" fillId="3" borderId="28" xfId="0" applyNumberFormat="1" applyFont="1" applyFill="1" applyBorder="1" applyAlignment="1"/>
    <xf numFmtId="3" fontId="7" fillId="5" borderId="14" xfId="0" applyNumberFormat="1" applyFont="1" applyFill="1" applyBorder="1" applyAlignment="1"/>
    <xf numFmtId="3" fontId="7" fillId="5" borderId="23" xfId="0" applyNumberFormat="1" applyFont="1" applyFill="1" applyBorder="1" applyAlignment="1"/>
    <xf numFmtId="0" fontId="7" fillId="3" borderId="13" xfId="0" applyFont="1" applyFill="1" applyBorder="1" applyAlignment="1">
      <alignment horizontal="left" vertical="center" wrapText="1"/>
    </xf>
    <xf numFmtId="3" fontId="9" fillId="0" borderId="23" xfId="0" applyNumberFormat="1" applyFont="1" applyBorder="1" applyAlignment="1"/>
    <xf numFmtId="0" fontId="33" fillId="0" borderId="0" xfId="0" applyFont="1" applyFill="1"/>
    <xf numFmtId="3" fontId="5" fillId="3" borderId="31" xfId="0" applyNumberFormat="1" applyFont="1" applyFill="1" applyBorder="1" applyAlignment="1">
      <alignment vertical="center"/>
    </xf>
    <xf numFmtId="3" fontId="5" fillId="3" borderId="28" xfId="0" applyNumberFormat="1" applyFont="1" applyFill="1" applyBorder="1" applyAlignment="1">
      <alignment vertical="center"/>
    </xf>
    <xf numFmtId="3" fontId="7" fillId="3" borderId="27" xfId="0" applyNumberFormat="1" applyFont="1" applyFill="1" applyBorder="1" applyAlignment="1">
      <alignment horizontal="center" vertical="center" wrapText="1"/>
    </xf>
    <xf numFmtId="3" fontId="7" fillId="3" borderId="38" xfId="0" applyNumberFormat="1" applyFont="1" applyFill="1" applyBorder="1" applyAlignment="1">
      <alignment horizontal="center" vertical="center" wrapText="1"/>
    </xf>
    <xf numFmtId="3" fontId="7" fillId="5" borderId="38" xfId="0" applyNumberFormat="1"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2" xfId="0" applyFont="1" applyFill="1" applyBorder="1" applyAlignment="1">
      <alignment horizontal="center" vertical="center"/>
    </xf>
    <xf numFmtId="0" fontId="7" fillId="5" borderId="39" xfId="0" applyFont="1" applyFill="1" applyBorder="1" applyAlignment="1">
      <alignment horizontal="center" vertical="center" wrapText="1"/>
    </xf>
    <xf numFmtId="0" fontId="7" fillId="3" borderId="22" xfId="0" applyFont="1" applyFill="1" applyBorder="1" applyAlignment="1">
      <alignment horizontal="center" vertical="center"/>
    </xf>
    <xf numFmtId="3" fontId="7" fillId="5" borderId="31" xfId="0" applyNumberFormat="1" applyFont="1" applyFill="1" applyBorder="1" applyAlignment="1">
      <alignment horizontal="right"/>
    </xf>
    <xf numFmtId="3" fontId="7" fillId="5" borderId="28" xfId="0" applyNumberFormat="1" applyFont="1" applyFill="1" applyBorder="1" applyAlignment="1">
      <alignment horizontal="right"/>
    </xf>
    <xf numFmtId="3" fontId="7" fillId="3" borderId="23" xfId="0" applyNumberFormat="1" applyFont="1" applyFill="1" applyBorder="1" applyAlignment="1">
      <alignment horizontal="right" vertical="center" wrapText="1"/>
    </xf>
    <xf numFmtId="3" fontId="5" fillId="3" borderId="28" xfId="0" applyNumberFormat="1" applyFont="1" applyFill="1" applyBorder="1" applyAlignment="1">
      <alignment horizontal="right" vertical="center" wrapText="1"/>
    </xf>
    <xf numFmtId="3" fontId="7" fillId="3" borderId="31" xfId="0" applyNumberFormat="1" applyFont="1" applyFill="1" applyBorder="1" applyAlignment="1">
      <alignment horizontal="right" wrapText="1"/>
    </xf>
    <xf numFmtId="3" fontId="7" fillId="3" borderId="23" xfId="0" applyNumberFormat="1" applyFont="1" applyFill="1" applyBorder="1" applyAlignment="1">
      <alignment horizontal="right" wrapText="1"/>
    </xf>
    <xf numFmtId="3" fontId="7" fillId="3" borderId="28" xfId="0" applyNumberFormat="1" applyFont="1" applyFill="1" applyBorder="1" applyAlignment="1">
      <alignment horizontal="right" wrapText="1"/>
    </xf>
    <xf numFmtId="3" fontId="6" fillId="0" borderId="14" xfId="0" applyNumberFormat="1" applyFont="1" applyFill="1" applyBorder="1" applyAlignment="1">
      <alignment horizontal="right" vertical="center" wrapText="1"/>
    </xf>
    <xf numFmtId="3" fontId="6" fillId="0" borderId="31" xfId="0" applyNumberFormat="1" applyFont="1" applyFill="1" applyBorder="1" applyAlignment="1">
      <alignment horizontal="right" vertical="center" wrapText="1"/>
    </xf>
    <xf numFmtId="3" fontId="7" fillId="5" borderId="23" xfId="0" applyNumberFormat="1" applyFont="1" applyFill="1" applyBorder="1" applyAlignment="1">
      <alignment horizontal="right" vertical="center" wrapText="1"/>
    </xf>
    <xf numFmtId="3" fontId="7" fillId="5" borderId="28" xfId="0" applyNumberFormat="1" applyFont="1" applyFill="1" applyBorder="1" applyAlignment="1">
      <alignment horizontal="right" vertical="center" wrapText="1"/>
    </xf>
    <xf numFmtId="3" fontId="7" fillId="3" borderId="31" xfId="0" applyNumberFormat="1" applyFont="1" applyFill="1" applyBorder="1" applyAlignment="1">
      <alignment horizontal="right" vertical="center" wrapText="1"/>
    </xf>
    <xf numFmtId="3" fontId="7" fillId="3" borderId="28" xfId="0" applyNumberFormat="1" applyFont="1" applyFill="1" applyBorder="1" applyAlignment="1">
      <alignment horizontal="right" vertical="center" wrapText="1"/>
    </xf>
    <xf numFmtId="3" fontId="7" fillId="5" borderId="31" xfId="0" applyNumberFormat="1" applyFont="1" applyFill="1" applyBorder="1" applyAlignment="1">
      <alignment horizontal="right" wrapText="1"/>
    </xf>
    <xf numFmtId="3" fontId="7" fillId="5" borderId="23" xfId="0" applyNumberFormat="1" applyFont="1" applyFill="1" applyBorder="1" applyAlignment="1">
      <alignment horizontal="right" wrapText="1"/>
    </xf>
    <xf numFmtId="3" fontId="7" fillId="5" borderId="28" xfId="0" applyNumberFormat="1" applyFont="1" applyFill="1" applyBorder="1" applyAlignment="1">
      <alignment horizontal="right" wrapText="1"/>
    </xf>
    <xf numFmtId="3" fontId="6" fillId="0" borderId="14" xfId="0" applyNumberFormat="1" applyFont="1" applyFill="1" applyBorder="1" applyAlignment="1">
      <alignment horizontal="right"/>
    </xf>
    <xf numFmtId="3" fontId="18" fillId="6" borderId="23" xfId="0" applyNumberFormat="1" applyFont="1" applyFill="1" applyBorder="1" applyAlignment="1">
      <alignment horizontal="right" wrapText="1"/>
    </xf>
    <xf numFmtId="3" fontId="18" fillId="6" borderId="28" xfId="0" applyNumberFormat="1" applyFont="1" applyFill="1" applyBorder="1" applyAlignment="1">
      <alignment horizontal="right" wrapText="1"/>
    </xf>
    <xf numFmtId="3" fontId="7" fillId="3" borderId="31" xfId="0" applyNumberFormat="1" applyFont="1" applyFill="1" applyBorder="1" applyAlignment="1">
      <alignment horizontal="center" vertical="center" wrapText="1"/>
    </xf>
    <xf numFmtId="3" fontId="7" fillId="3" borderId="43" xfId="0" applyNumberFormat="1"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44" xfId="0" applyFont="1" applyFill="1" applyBorder="1" applyAlignment="1">
      <alignment horizontal="center" vertical="center" wrapText="1"/>
    </xf>
    <xf numFmtId="3" fontId="7" fillId="3" borderId="38" xfId="0" applyNumberFormat="1" applyFont="1" applyFill="1" applyBorder="1" applyAlignment="1">
      <alignment horizontal="center" vertical="center" wrapText="1"/>
    </xf>
    <xf numFmtId="3" fontId="7" fillId="3" borderId="45" xfId="0" applyNumberFormat="1" applyFont="1" applyFill="1" applyBorder="1" applyAlignment="1">
      <alignment horizontal="center" vertical="center" wrapText="1"/>
    </xf>
    <xf numFmtId="0" fontId="7" fillId="3" borderId="46"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34" xfId="0" applyFont="1" applyFill="1" applyBorder="1" applyAlignment="1">
      <alignment horizontal="center" vertical="center"/>
    </xf>
    <xf numFmtId="0" fontId="12" fillId="0" borderId="0" xfId="0" applyFont="1" applyAlignment="1">
      <alignment horizontal="center"/>
    </xf>
    <xf numFmtId="0" fontId="7" fillId="5" borderId="20" xfId="0" applyFont="1" applyFill="1" applyBorder="1" applyAlignment="1">
      <alignment horizontal="center" vertical="center" wrapText="1"/>
    </xf>
    <xf numFmtId="0" fontId="7" fillId="5" borderId="13" xfId="0" applyFont="1" applyFill="1" applyBorder="1" applyAlignment="1">
      <alignment horizontal="center" vertical="center" wrapText="1"/>
    </xf>
    <xf numFmtId="3" fontId="7" fillId="5" borderId="48" xfId="0" applyNumberFormat="1" applyFont="1" applyFill="1" applyBorder="1" applyAlignment="1">
      <alignment horizontal="center" vertical="center" wrapText="1"/>
    </xf>
    <xf numFmtId="3" fontId="7" fillId="5" borderId="18" xfId="0" applyNumberFormat="1" applyFont="1" applyFill="1" applyBorder="1" applyAlignment="1">
      <alignment horizontal="center" vertical="center" wrapText="1"/>
    </xf>
    <xf numFmtId="3" fontId="7" fillId="5" borderId="40" xfId="0" applyNumberFormat="1" applyFont="1" applyFill="1" applyBorder="1" applyAlignment="1">
      <alignment horizontal="center" vertical="center"/>
    </xf>
    <xf numFmtId="3" fontId="7" fillId="5" borderId="41" xfId="0" applyNumberFormat="1" applyFont="1" applyFill="1" applyBorder="1" applyAlignment="1">
      <alignment horizontal="center" vertical="center"/>
    </xf>
    <xf numFmtId="3" fontId="7" fillId="5" borderId="34" xfId="0" applyNumberFormat="1" applyFont="1" applyFill="1" applyBorder="1" applyAlignment="1">
      <alignment horizontal="center" vertical="center"/>
    </xf>
    <xf numFmtId="3" fontId="7" fillId="5" borderId="42" xfId="0" applyNumberFormat="1" applyFont="1" applyFill="1" applyBorder="1" applyAlignment="1">
      <alignment horizontal="center" vertical="center"/>
    </xf>
    <xf numFmtId="3" fontId="7" fillId="5" borderId="41" xfId="0" applyNumberFormat="1" applyFont="1" applyFill="1" applyBorder="1" applyAlignment="1">
      <alignment horizontal="center" vertical="center" wrapText="1"/>
    </xf>
    <xf numFmtId="3" fontId="7" fillId="5" borderId="49" xfId="0" applyNumberFormat="1" applyFont="1" applyFill="1" applyBorder="1" applyAlignment="1">
      <alignment horizontal="center" vertical="center" wrapText="1"/>
    </xf>
    <xf numFmtId="3" fontId="7" fillId="5" borderId="43" xfId="0" applyNumberFormat="1" applyFont="1" applyFill="1" applyBorder="1" applyAlignment="1">
      <alignment horizontal="center" vertical="center" wrapText="1"/>
    </xf>
    <xf numFmtId="0" fontId="7" fillId="5" borderId="46" xfId="0" applyFont="1" applyFill="1" applyBorder="1" applyAlignment="1">
      <alignment horizontal="center" vertical="center"/>
    </xf>
    <xf numFmtId="0" fontId="7" fillId="5" borderId="40" xfId="0" applyFont="1" applyFill="1" applyBorder="1" applyAlignment="1">
      <alignment horizontal="center" vertical="center"/>
    </xf>
    <xf numFmtId="0" fontId="7" fillId="5" borderId="47" xfId="0" applyFont="1" applyFill="1" applyBorder="1" applyAlignment="1">
      <alignment horizontal="center" vertical="center"/>
    </xf>
    <xf numFmtId="0" fontId="7" fillId="5" borderId="34" xfId="0" applyFont="1" applyFill="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vertical="center" wrapText="1"/>
    </xf>
    <xf numFmtId="0" fontId="30" fillId="0" borderId="0" xfId="0" applyFont="1" applyAlignment="1">
      <alignment horizontal="left" vertical="center" wrapText="1"/>
    </xf>
    <xf numFmtId="0" fontId="7" fillId="5" borderId="12" xfId="0" applyFont="1" applyFill="1" applyBorder="1" applyAlignment="1">
      <alignment horizontal="center" vertical="center" wrapText="1"/>
    </xf>
    <xf numFmtId="3" fontId="7" fillId="5" borderId="15" xfId="0" applyNumberFormat="1" applyFont="1" applyFill="1" applyBorder="1" applyAlignment="1">
      <alignment horizontal="center" vertical="center" wrapText="1"/>
    </xf>
    <xf numFmtId="3" fontId="7" fillId="3" borderId="48" xfId="0" applyNumberFormat="1" applyFont="1" applyFill="1" applyBorder="1" applyAlignment="1">
      <alignment horizontal="center" vertical="center" wrapText="1"/>
    </xf>
    <xf numFmtId="3" fontId="7" fillId="3" borderId="50" xfId="0" applyNumberFormat="1" applyFont="1" applyFill="1" applyBorder="1" applyAlignment="1">
      <alignment horizontal="center" vertical="center" wrapText="1"/>
    </xf>
    <xf numFmtId="0" fontId="7" fillId="3" borderId="12" xfId="0" applyFont="1" applyFill="1" applyBorder="1" applyAlignment="1">
      <alignment horizontal="center" vertical="center" wrapText="1"/>
    </xf>
    <xf numFmtId="3" fontId="7" fillId="3" borderId="15" xfId="0" applyNumberFormat="1" applyFont="1" applyFill="1" applyBorder="1" applyAlignment="1">
      <alignment horizontal="center" vertical="center" wrapText="1"/>
    </xf>
    <xf numFmtId="0" fontId="7" fillId="5" borderId="51" xfId="0" applyFont="1" applyFill="1" applyBorder="1" applyAlignment="1">
      <alignment horizontal="center" vertical="center"/>
    </xf>
    <xf numFmtId="0" fontId="7" fillId="5" borderId="52" xfId="0" applyFont="1" applyFill="1" applyBorder="1" applyAlignment="1">
      <alignment horizontal="center" vertical="center"/>
    </xf>
    <xf numFmtId="3" fontId="7" fillId="5" borderId="52" xfId="0" applyNumberFormat="1" applyFont="1" applyFill="1" applyBorder="1" applyAlignment="1">
      <alignment horizontal="center" vertical="center"/>
    </xf>
    <xf numFmtId="3" fontId="7" fillId="5" borderId="53" xfId="0" applyNumberFormat="1" applyFont="1" applyFill="1" applyBorder="1" applyAlignment="1">
      <alignment horizontal="center" vertical="center"/>
    </xf>
    <xf numFmtId="0" fontId="7" fillId="5" borderId="44" xfId="0" applyFont="1" applyFill="1" applyBorder="1" applyAlignment="1">
      <alignment horizontal="center" vertical="center" wrapText="1"/>
    </xf>
    <xf numFmtId="3" fontId="7" fillId="5" borderId="38" xfId="0" applyNumberFormat="1" applyFont="1" applyFill="1" applyBorder="1" applyAlignment="1">
      <alignment horizontal="center" vertical="center" wrapText="1"/>
    </xf>
    <xf numFmtId="3" fontId="7" fillId="5" borderId="45" xfId="0" applyNumberFormat="1" applyFont="1" applyFill="1" applyBorder="1" applyAlignment="1">
      <alignment horizontal="center" vertical="center" wrapText="1"/>
    </xf>
    <xf numFmtId="3" fontId="7" fillId="5" borderId="54" xfId="0" applyNumberFormat="1" applyFont="1" applyFill="1" applyBorder="1" applyAlignment="1">
      <alignment horizontal="center" vertical="center" wrapText="1"/>
    </xf>
    <xf numFmtId="0" fontId="12" fillId="0" borderId="0" xfId="0" applyFont="1" applyFill="1" applyAlignment="1">
      <alignment horizontal="center"/>
    </xf>
    <xf numFmtId="0" fontId="7" fillId="3" borderId="48"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56" xfId="0" applyFont="1" applyFill="1" applyBorder="1" applyAlignment="1">
      <alignment horizontal="center" vertical="center"/>
    </xf>
    <xf numFmtId="0" fontId="7" fillId="3" borderId="38"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58"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59" xfId="0" applyFont="1" applyFill="1" applyBorder="1" applyAlignment="1">
      <alignment horizontal="center" vertical="center"/>
    </xf>
    <xf numFmtId="0" fontId="7" fillId="5" borderId="60" xfId="0" applyFont="1" applyFill="1" applyBorder="1" applyAlignment="1">
      <alignment horizontal="center" vertical="center" wrapText="1"/>
    </xf>
    <xf numFmtId="0" fontId="7" fillId="5" borderId="39" xfId="0" applyFont="1" applyFill="1" applyBorder="1" applyAlignment="1">
      <alignment horizontal="center" vertical="center" wrapText="1"/>
    </xf>
    <xf numFmtId="0" fontId="7" fillId="5" borderId="60" xfId="0" applyFont="1" applyFill="1" applyBorder="1" applyAlignment="1">
      <alignment horizontal="center" vertical="center"/>
    </xf>
    <xf numFmtId="0" fontId="7" fillId="5" borderId="61" xfId="0" applyFont="1" applyFill="1" applyBorder="1" applyAlignment="1">
      <alignment horizontal="center" vertical="center" wrapText="1"/>
    </xf>
    <xf numFmtId="0" fontId="7" fillId="5" borderId="62"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27"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20" xfId="0" applyFont="1" applyFill="1" applyBorder="1" applyAlignment="1">
      <alignment horizontal="center" vertical="center"/>
    </xf>
    <xf numFmtId="0" fontId="7" fillId="5" borderId="12" xfId="0" applyFont="1" applyFill="1" applyBorder="1" applyAlignment="1">
      <alignment horizontal="center" vertical="center"/>
    </xf>
    <xf numFmtId="0" fontId="7" fillId="5" borderId="43" xfId="0" applyFont="1" applyFill="1" applyBorder="1" applyAlignment="1">
      <alignment horizontal="center"/>
    </xf>
    <xf numFmtId="0" fontId="7" fillId="3" borderId="43" xfId="0" applyFont="1" applyFill="1" applyBorder="1" applyAlignment="1">
      <alignment horizontal="center" vertical="center"/>
    </xf>
    <xf numFmtId="0" fontId="7" fillId="3" borderId="43" xfId="0" applyFont="1" applyFill="1" applyBorder="1" applyAlignment="1">
      <alignment horizontal="center" vertical="center" wrapText="1"/>
    </xf>
    <xf numFmtId="0" fontId="7" fillId="3" borderId="22"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63" xfId="0" applyFont="1" applyFill="1" applyBorder="1" applyAlignment="1">
      <alignment horizontal="center" vertical="center"/>
    </xf>
    <xf numFmtId="0" fontId="12" fillId="4" borderId="34" xfId="0" applyFont="1" applyFill="1" applyBorder="1" applyAlignment="1">
      <alignment horizontal="center"/>
    </xf>
    <xf numFmtId="3" fontId="7" fillId="5" borderId="43" xfId="0" applyNumberFormat="1" applyFont="1" applyFill="1" applyBorder="1" applyAlignment="1">
      <alignment horizontal="center" wrapText="1"/>
    </xf>
    <xf numFmtId="3" fontId="7" fillId="5" borderId="27" xfId="0" applyNumberFormat="1" applyFont="1" applyFill="1" applyBorder="1" applyAlignment="1">
      <alignment horizontal="center" wrapText="1"/>
    </xf>
    <xf numFmtId="0" fontId="13" fillId="5" borderId="46"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13" fillId="5" borderId="65"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13" fillId="5" borderId="67" xfId="0" applyFont="1" applyFill="1" applyBorder="1" applyAlignment="1">
      <alignment horizontal="center" vertical="center" wrapText="1"/>
    </xf>
    <xf numFmtId="0" fontId="13" fillId="5" borderId="68" xfId="0" applyFont="1" applyFill="1" applyBorder="1" applyAlignment="1">
      <alignment horizontal="center" vertical="center" wrapText="1"/>
    </xf>
  </cellXfs>
  <cellStyles count="5">
    <cellStyle name="Normal" xfId="0" builtinId="0"/>
    <cellStyle name="Normal 2" xfId="2" xr:uid="{00000000-0005-0000-0000-000007000000}"/>
    <cellStyle name="Normal 3" xfId="1" xr:uid="{00000000-0005-0000-0000-000006000000}"/>
    <cellStyle name="Normal 4" xfId="3" xr:uid="{00000000-0005-0000-0000-000008000000}"/>
    <cellStyle name="Нормално 2" xfId="4" xr:uid="{00000000-0005-0000-0000-000009000000}"/>
  </cellStyles>
  <dxfs count="9">
    <dxf>
      <font>
        <b/>
        <i val="0"/>
        <color rgb="FF0070C0"/>
      </font>
    </dxf>
    <dxf>
      <font>
        <b/>
        <i val="0"/>
      </font>
    </dxf>
    <dxf>
      <fill>
        <patternFill>
          <bgColor theme="3" tint="0.59993285927915285"/>
        </patternFill>
      </fill>
    </dxf>
    <dxf>
      <fill>
        <patternFill>
          <bgColor theme="3" tint="0.39994506668294322"/>
        </patternFill>
      </fill>
    </dxf>
    <dxf>
      <fill>
        <patternFill>
          <bgColor theme="3" tint="0.39994506668294322"/>
        </patternFill>
      </fill>
    </dxf>
    <dxf>
      <font>
        <b/>
        <i val="0"/>
        <color rgb="FFC00000"/>
      </font>
    </dxf>
    <dxf>
      <border>
        <right style="medium">
          <color rgb="FF0070C0"/>
        </right>
      </border>
    </dxf>
    <dxf>
      <font>
        <color theme="0"/>
      </font>
      <fill>
        <patternFill>
          <bgColor rgb="FF0070C0"/>
        </patternFill>
      </fill>
      <border>
        <bottom style="medium">
          <color auto="1"/>
        </bottom>
      </border>
    </dxf>
    <dxf>
      <fill>
        <patternFill>
          <bgColor theme="0" tint="-4.9958800012207406E-2"/>
        </patternFill>
      </fill>
      <border>
        <left style="thick">
          <color auto="1"/>
        </left>
        <right style="thick">
          <color auto="1"/>
        </right>
        <top style="thick">
          <color auto="1"/>
        </top>
        <bottom style="thick">
          <color auto="1"/>
        </bottom>
        <vertical style="thin">
          <color theme="0" tint="-0.24991607409894101"/>
        </vertical>
        <horizontal style="thin">
          <color theme="0" tint="-0.24991607409894101"/>
        </horizontal>
      </border>
    </dxf>
  </dxfs>
  <tableStyles count="1" defaultTableStyle="TableStyleMedium2" defaultPivotStyle="PivotStyleLight16">
    <tableStyle name="PivotTable Style 1 2" table="0" count="9" xr9:uid="{00000000-0011-0000-FFFF-FFFF00000000}">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1" u="none" baseline="0">
                <a:solidFill>
                  <a:schemeClr val="tx1">
                    <a:lumMod val="50000"/>
                    <a:lumOff val="50000"/>
                  </a:schemeClr>
                </a:solidFill>
                <a:latin typeface="Calibri"/>
                <a:ea typeface="Calibri"/>
                <a:cs typeface="Calibri"/>
              </a:rPr>
              <a:t>Market share</a:t>
            </a:r>
          </a:p>
        </c:rich>
      </c:tx>
      <c:layout>
        <c:manualLayout>
          <c:xMode val="edge"/>
          <c:yMode val="edge"/>
          <c:x val="0.82099999999999995"/>
          <c:y val="6.275E-2"/>
        </c:manualLayout>
      </c:layout>
      <c:overlay val="1"/>
      <c:spPr>
        <a:noFill/>
        <a:ln>
          <a:noFill/>
        </a:ln>
      </c:spPr>
    </c:title>
    <c:autoTitleDeleted val="0"/>
    <c:plotArea>
      <c:layout>
        <c:manualLayout>
          <c:layoutTarget val="inner"/>
          <c:xMode val="edge"/>
          <c:yMode val="edge"/>
          <c:x val="5.0750000000000003E-2"/>
          <c:y val="7.2749999999999995E-2"/>
          <c:w val="0.94125000000000003"/>
          <c:h val="0.85450000000000004"/>
        </c:manualLayout>
      </c:layout>
      <c:scatterChart>
        <c:scatterStyle val="lineMarker"/>
        <c:varyColors val="0"/>
        <c:ser>
          <c:idx val="0"/>
          <c:order val="0"/>
          <c:spPr>
            <a:ln w="28575">
              <a:noFill/>
            </a:ln>
          </c:spPr>
          <c:marker>
            <c:symbol val="diamond"/>
            <c:size val="11"/>
            <c:spPr>
              <a:solidFill>
                <a:schemeClr val="accent5">
                  <a:lumMod val="75000"/>
                </a:schemeClr>
              </a:solidFill>
              <a:ln w="34925" cap="flat" cmpd="sng">
                <a:solidFill>
                  <a:schemeClr val="tx1">
                    <a:lumMod val="50000"/>
                    <a:lumOff val="50000"/>
                  </a:schemeClr>
                </a:solidFill>
              </a:ln>
            </c:spPr>
          </c:marker>
          <c:dLbls>
            <c:dLbl>
              <c:idx val="0"/>
              <c:layout>
                <c:manualLayout>
                  <c:x val="-5.2749999999999998E-2"/>
                  <c:y val="-7.1749999999999994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C6-4B77-B50E-7E007F819E01}"/>
                </c:ext>
              </c:extLst>
            </c:dLbl>
            <c:dLbl>
              <c:idx val="1"/>
              <c:layout>
                <c:manualLayout>
                  <c:x val="-3.5999999999999997E-2"/>
                  <c:y val="-8.0250000000000002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C6-4B77-B50E-7E007F819E01}"/>
                </c:ext>
              </c:extLst>
            </c:dLbl>
            <c:dLbl>
              <c:idx val="2"/>
              <c:layout>
                <c:manualLayout>
                  <c:x val="-4.1250000000000002E-2"/>
                  <c:y val="-5.5750000000000001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C6-4B77-B50E-7E007F819E01}"/>
                </c:ext>
              </c:extLst>
            </c:dLbl>
            <c:dLbl>
              <c:idx val="3"/>
              <c:layout>
                <c:manualLayout>
                  <c:x val="-3.925E-2"/>
                  <c:y val="-6.4250000000000002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C6-4B77-B50E-7E007F819E01}"/>
                </c:ext>
              </c:extLst>
            </c:dLbl>
            <c:dLbl>
              <c:idx val="4"/>
              <c:layout>
                <c:manualLayout>
                  <c:x val="-4.7500000000000001E-2"/>
                  <c:y val="-7.2749999999999995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C6-4B77-B50E-7E007F819E01}"/>
                </c:ext>
              </c:extLst>
            </c:dLbl>
            <c:dLbl>
              <c:idx val="5"/>
              <c:layout>
                <c:manualLayout>
                  <c:x val="-4.1250000000000002E-2"/>
                  <c:y val="-8.3750000000000005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C6-4B77-B50E-7E007F819E01}"/>
                </c:ext>
              </c:extLst>
            </c:dLbl>
            <c:dLbl>
              <c:idx val="6"/>
              <c:layout>
                <c:manualLayout>
                  <c:x val="-2.2249999999999999E-2"/>
                  <c:y val="-8.3250000000000005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C6-4B77-B50E-7E007F819E01}"/>
                </c:ext>
              </c:extLst>
            </c:dLbl>
            <c:dLbl>
              <c:idx val="7"/>
              <c:layout>
                <c:manualLayout>
                  <c:x val="-4.5749999999999999E-2"/>
                  <c:y val="-8.5250000000000006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C6-4B77-B50E-7E007F819E01}"/>
                </c:ext>
              </c:extLst>
            </c:dLbl>
            <c:dLbl>
              <c:idx val="8"/>
              <c:layout>
                <c:manualLayout>
                  <c:x val="-4.3249999999999997E-2"/>
                  <c:y val="-7.85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C6-4B77-B50E-7E007F819E01}"/>
                </c:ext>
              </c:extLst>
            </c:dLbl>
            <c:dLbl>
              <c:idx val="9"/>
              <c:layout>
                <c:manualLayout>
                  <c:x val="-3.5999999999999997E-2"/>
                  <c:y val="-6.7250000000000004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C6-4B77-B50E-7E007F819E01}"/>
                </c:ext>
              </c:extLst>
            </c:dLbl>
            <c:dLbl>
              <c:idx val="10"/>
              <c:layout>
                <c:manualLayout>
                  <c:x val="-6.9750000000000006E-2"/>
                  <c:y val="-7.4999999999999997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C6-4B77-B50E-7E007F819E01}"/>
                </c:ext>
              </c:extLst>
            </c:dLbl>
            <c:dLbl>
              <c:idx val="11"/>
              <c:layout>
                <c:manualLayout>
                  <c:x val="-5.9749999999999998E-2"/>
                  <c:y val="-5.1749999999999997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EC6-4B77-B50E-7E007F819E01}"/>
                </c:ext>
              </c:extLst>
            </c:dLbl>
            <c:dLbl>
              <c:idx val="12"/>
              <c:layout>
                <c:manualLayout>
                  <c:x val="-3.875E-2"/>
                  <c:y val="-5.2749999999999998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EC6-4B77-B50E-7E007F819E01}"/>
                </c:ext>
              </c:extLst>
            </c:dLbl>
            <c:dLbl>
              <c:idx val="13"/>
              <c:layout>
                <c:manualLayout>
                  <c:x val="-4.0500000000000001E-2"/>
                  <c:y val="-6.8750000000000006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C6-4B77-B50E-7E007F819E01}"/>
                </c:ext>
              </c:extLst>
            </c:dLbl>
            <c:dLbl>
              <c:idx val="14"/>
              <c:layout>
                <c:manualLayout>
                  <c:x val="-5.3999999999999999E-2"/>
                  <c:y val="-7.1249999999999994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EC6-4B77-B50E-7E007F819E01}"/>
                </c:ext>
              </c:extLst>
            </c:dLbl>
            <c:dLbl>
              <c:idx val="15"/>
              <c:layout>
                <c:manualLayout>
                  <c:x val="-3.5999999999999997E-2"/>
                  <c:y val="-5.2749999999999998E-2"/>
                </c:manualLayout>
              </c:layout>
              <c:numFmt formatCode="0.0%" sourceLinked="0"/>
              <c:spPr>
                <a:noFill/>
                <a:ln w="9525">
                  <a:noFill/>
                </a:ln>
              </c:spPr>
              <c:txPr>
                <a:bodyPr rot="0" vert="horz"/>
                <a:lstStyle/>
                <a:p>
                  <a:pPr algn="ctr">
                    <a:defRPr lang="en-US" sz="1000" b="0" u="none" baseline="0">
                      <a:latin typeface="Calibri"/>
                      <a:ea typeface="Calibri"/>
                      <a:cs typeface="Calibri"/>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EC6-4B77-B50E-7E007F819E01}"/>
                </c:ext>
              </c:extLst>
            </c:dLbl>
            <c:numFmt formatCode="0.0%" sourceLinked="0"/>
            <c:spPr>
              <a:noFill/>
              <a:ln w="9525">
                <a:noFill/>
              </a:ln>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'1'!$C$83:$R$83</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xVal>
          <c:yVal>
            <c:numRef>
              <c:f>'1'!$C$84:$R$84</c:f>
              <c:numCache>
                <c:formatCode>0.0%</c:formatCode>
                <c:ptCount val="16"/>
                <c:pt idx="0">
                  <c:v>8.4894568634710565E-2</c:v>
                </c:pt>
                <c:pt idx="1">
                  <c:v>0.13050018140460409</c:v>
                </c:pt>
                <c:pt idx="2">
                  <c:v>8.3352629499979569E-2</c:v>
                </c:pt>
                <c:pt idx="3">
                  <c:v>7.7688224302768616E-2</c:v>
                </c:pt>
                <c:pt idx="4">
                  <c:v>9.9321961596707226E-2</c:v>
                </c:pt>
                <c:pt idx="5">
                  <c:v>6.5743071644293438E-2</c:v>
                </c:pt>
                <c:pt idx="6">
                  <c:v>2.2550975932004849E-2</c:v>
                </c:pt>
                <c:pt idx="7">
                  <c:v>8.7469832971556E-2</c:v>
                </c:pt>
                <c:pt idx="8">
                  <c:v>5.151828843208224E-2</c:v>
                </c:pt>
                <c:pt idx="9">
                  <c:v>5.4770260046286032E-2</c:v>
                </c:pt>
                <c:pt idx="10">
                  <c:v>7.747075547278498E-2</c:v>
                </c:pt>
                <c:pt idx="11">
                  <c:v>5.1456066033752398E-2</c:v>
                </c:pt>
                <c:pt idx="12">
                  <c:v>3.6326736314477574E-2</c:v>
                </c:pt>
                <c:pt idx="13">
                  <c:v>2.9209701245810051E-2</c:v>
                </c:pt>
                <c:pt idx="14">
                  <c:v>1.9321602502269105E-2</c:v>
                </c:pt>
                <c:pt idx="15">
                  <c:v>2.840514396591327E-2</c:v>
                </c:pt>
              </c:numCache>
            </c:numRef>
          </c:yVal>
          <c:smooth val="0"/>
          <c:extLst>
            <c:ext xmlns:c16="http://schemas.microsoft.com/office/drawing/2014/chart" uri="{C3380CC4-5D6E-409C-BE32-E72D297353CC}">
              <c16:uniqueId val="{0000000F-3B1E-474A-AC66-937F3E81D456}"/>
            </c:ext>
          </c:extLst>
        </c:ser>
        <c:dLbls>
          <c:showLegendKey val="0"/>
          <c:showVal val="0"/>
          <c:showCatName val="0"/>
          <c:showSerName val="0"/>
          <c:showPercent val="0"/>
          <c:showBubbleSize val="0"/>
        </c:dLbls>
        <c:axId val="1998229476"/>
        <c:axId val="97363278"/>
      </c:scatterChart>
      <c:valAx>
        <c:axId val="1998229476"/>
        <c:scaling>
          <c:orientation val="minMax"/>
        </c:scaling>
        <c:delete val="1"/>
        <c:axPos val="b"/>
        <c:majorTickMark val="out"/>
        <c:minorTickMark val="none"/>
        <c:tickLblPos val="none"/>
        <c:crossAx val="97363278"/>
        <c:crosses val="autoZero"/>
        <c:crossBetween val="midCat"/>
      </c:valAx>
      <c:valAx>
        <c:axId val="97363278"/>
        <c:scaling>
          <c:orientation val="minMax"/>
        </c:scaling>
        <c:delete val="0"/>
        <c:axPos val="l"/>
        <c:numFmt formatCode="0%" sourceLinked="0"/>
        <c:majorTickMark val="out"/>
        <c:minorTickMark val="none"/>
        <c:tickLblPos val="nextTo"/>
        <c:spPr>
          <a:ln w="9525" cap="flat" cmpd="sng"/>
        </c:spPr>
        <c:crossAx val="1998229476"/>
        <c:crosses val="autoZero"/>
        <c:crossBetween val="midCat"/>
      </c:valAx>
      <c:spPr>
        <a:noFill/>
        <a:ln w="9525">
          <a:noFill/>
        </a:ln>
      </c:spPr>
    </c:plotArea>
    <c:plotVisOnly val="1"/>
    <c:dispBlanksAs val="gap"/>
    <c:showDLblsOverMax val="0"/>
  </c:chart>
  <c:spPr>
    <a:ln w="63500" cap="flat" cmpd="thickThin">
      <a:solidFill>
        <a:schemeClr val="accent5">
          <a:lumMod val="75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400" b="1" i="0" u="none" baseline="0">
                <a:solidFill>
                  <a:srgbClr val="000000"/>
                </a:solidFill>
                <a:latin typeface="+mn-lt"/>
                <a:ea typeface="+mn-ea"/>
                <a:cs typeface="+mn-cs"/>
              </a:rPr>
              <a:t>Graph 1. Structure of Gross Written Premium</a:t>
            </a:r>
          </a:p>
        </c:rich>
      </c:tx>
      <c:layout>
        <c:manualLayout>
          <c:xMode val="edge"/>
          <c:yMode val="edge"/>
          <c:x val="0.34599999999999997"/>
          <c:y val="4.1000000000000002E-2"/>
        </c:manualLayout>
      </c:layout>
      <c:overlay val="0"/>
      <c:spPr>
        <a:noFill/>
        <a:ln w="9525">
          <a:noFill/>
        </a:ln>
      </c:spPr>
    </c:title>
    <c:autoTitleDeleted val="0"/>
    <c:plotArea>
      <c:layout>
        <c:manualLayout>
          <c:layoutTarget val="inner"/>
          <c:xMode val="edge"/>
          <c:yMode val="edge"/>
          <c:x val="2.75E-2"/>
          <c:y val="0.1225"/>
          <c:w val="0.97250000000000003"/>
          <c:h val="0.65674999999999994"/>
        </c:manualLayout>
      </c:layout>
      <c:barChart>
        <c:barDir val="col"/>
        <c:grouping val="percentStacked"/>
        <c:varyColors val="0"/>
        <c:ser>
          <c:idx val="0"/>
          <c:order val="0"/>
          <c:tx>
            <c:strRef>
              <c:f>'1'!$B$57</c:f>
              <c:strCache>
                <c:ptCount val="1"/>
                <c:pt idx="0">
                  <c:v>01. Accident</c:v>
                </c:pt>
              </c:strCache>
            </c:strRef>
          </c:tx>
          <c:spPr>
            <a:solidFill>
              <a:schemeClr val="accent1"/>
            </a:solidFill>
            <a:ln w="9525">
              <a:noFill/>
            </a:ln>
          </c:spPr>
          <c:invertIfNegative val="0"/>
          <c:dPt>
            <c:idx val="0"/>
            <c:invertIfNegative val="0"/>
            <c:bubble3D val="0"/>
            <c:extLst>
              <c:ext xmlns:c16="http://schemas.microsoft.com/office/drawing/2014/chart" uri="{C3380CC4-5D6E-409C-BE32-E72D297353CC}">
                <c16:uniqueId val="{00000000-28E9-4DB9-BCF9-E88C8DC9F02E}"/>
              </c:ext>
            </c:extLst>
          </c:dPt>
          <c:dPt>
            <c:idx val="1"/>
            <c:invertIfNegative val="0"/>
            <c:bubble3D val="0"/>
            <c:extLst>
              <c:ext xmlns:c16="http://schemas.microsoft.com/office/drawing/2014/chart" uri="{C3380CC4-5D6E-409C-BE32-E72D297353CC}">
                <c16:uniqueId val="{00000001-28E9-4DB9-BCF9-E88C8DC9F02E}"/>
              </c:ext>
            </c:extLst>
          </c:dPt>
          <c:dPt>
            <c:idx val="2"/>
            <c:invertIfNegative val="0"/>
            <c:bubble3D val="0"/>
            <c:extLst>
              <c:ext xmlns:c16="http://schemas.microsoft.com/office/drawing/2014/chart" uri="{C3380CC4-5D6E-409C-BE32-E72D297353CC}">
                <c16:uniqueId val="{00000002-28E9-4DB9-BCF9-E88C8DC9F02E}"/>
              </c:ext>
            </c:extLst>
          </c:dPt>
          <c:dPt>
            <c:idx val="3"/>
            <c:invertIfNegative val="0"/>
            <c:bubble3D val="0"/>
            <c:extLst>
              <c:ext xmlns:c16="http://schemas.microsoft.com/office/drawing/2014/chart" uri="{C3380CC4-5D6E-409C-BE32-E72D297353CC}">
                <c16:uniqueId val="{00000003-28E9-4DB9-BCF9-E88C8DC9F02E}"/>
              </c:ext>
            </c:extLst>
          </c:dPt>
          <c:dPt>
            <c:idx val="4"/>
            <c:invertIfNegative val="0"/>
            <c:bubble3D val="0"/>
            <c:extLst>
              <c:ext xmlns:c16="http://schemas.microsoft.com/office/drawing/2014/chart" uri="{C3380CC4-5D6E-409C-BE32-E72D297353CC}">
                <c16:uniqueId val="{00000004-28E9-4DB9-BCF9-E88C8DC9F02E}"/>
              </c:ext>
            </c:extLst>
          </c:dPt>
          <c:dPt>
            <c:idx val="5"/>
            <c:invertIfNegative val="0"/>
            <c:bubble3D val="0"/>
            <c:extLst>
              <c:ext xmlns:c16="http://schemas.microsoft.com/office/drawing/2014/chart" uri="{C3380CC4-5D6E-409C-BE32-E72D297353CC}">
                <c16:uniqueId val="{00000005-28E9-4DB9-BCF9-E88C8DC9F02E}"/>
              </c:ext>
            </c:extLst>
          </c:dPt>
          <c:dPt>
            <c:idx val="6"/>
            <c:invertIfNegative val="0"/>
            <c:bubble3D val="0"/>
            <c:extLst>
              <c:ext xmlns:c16="http://schemas.microsoft.com/office/drawing/2014/chart" uri="{C3380CC4-5D6E-409C-BE32-E72D297353CC}">
                <c16:uniqueId val="{00000006-28E9-4DB9-BCF9-E88C8DC9F02E}"/>
              </c:ext>
            </c:extLst>
          </c:dPt>
          <c:dPt>
            <c:idx val="7"/>
            <c:invertIfNegative val="0"/>
            <c:bubble3D val="0"/>
            <c:extLst>
              <c:ext xmlns:c16="http://schemas.microsoft.com/office/drawing/2014/chart" uri="{C3380CC4-5D6E-409C-BE32-E72D297353CC}">
                <c16:uniqueId val="{00000007-28E9-4DB9-BCF9-E88C8DC9F02E}"/>
              </c:ext>
            </c:extLst>
          </c:dPt>
          <c:dPt>
            <c:idx val="8"/>
            <c:invertIfNegative val="0"/>
            <c:bubble3D val="0"/>
            <c:extLst>
              <c:ext xmlns:c16="http://schemas.microsoft.com/office/drawing/2014/chart" uri="{C3380CC4-5D6E-409C-BE32-E72D297353CC}">
                <c16:uniqueId val="{00000008-28E9-4DB9-BCF9-E88C8DC9F02E}"/>
              </c:ext>
            </c:extLst>
          </c:dPt>
          <c:dPt>
            <c:idx val="9"/>
            <c:invertIfNegative val="0"/>
            <c:bubble3D val="0"/>
            <c:extLst>
              <c:ext xmlns:c16="http://schemas.microsoft.com/office/drawing/2014/chart" uri="{C3380CC4-5D6E-409C-BE32-E72D297353CC}">
                <c16:uniqueId val="{00000009-28E9-4DB9-BCF9-E88C8DC9F02E}"/>
              </c:ext>
            </c:extLst>
          </c:dPt>
          <c:dPt>
            <c:idx val="10"/>
            <c:invertIfNegative val="0"/>
            <c:bubble3D val="0"/>
            <c:extLst>
              <c:ext xmlns:c16="http://schemas.microsoft.com/office/drawing/2014/chart" uri="{C3380CC4-5D6E-409C-BE32-E72D297353CC}">
                <c16:uniqueId val="{0000000A-28E9-4DB9-BCF9-E88C8DC9F02E}"/>
              </c:ext>
            </c:extLst>
          </c:dPt>
          <c:dLbls>
            <c:dLbl>
              <c:idx val="13"/>
              <c:delete val="1"/>
              <c:extLst>
                <c:ext xmlns:c15="http://schemas.microsoft.com/office/drawing/2012/chart" uri="{CE6537A1-D6FC-4f65-9D91-7224C49458BB}"/>
                <c:ext xmlns:c16="http://schemas.microsoft.com/office/drawing/2014/chart" uri="{C3380CC4-5D6E-409C-BE32-E72D297353CC}">
                  <c16:uniqueId val="{0000000B-28E9-4DB9-BCF9-E88C8DC9F02E}"/>
                </c:ext>
              </c:extLst>
            </c:dLbl>
            <c:dLbl>
              <c:idx val="14"/>
              <c:delete val="1"/>
              <c:extLst>
                <c:ext xmlns:c15="http://schemas.microsoft.com/office/drawing/2012/chart" uri="{CE6537A1-D6FC-4f65-9D91-7224C49458BB}"/>
                <c:ext xmlns:c16="http://schemas.microsoft.com/office/drawing/2014/chart" uri="{C3380CC4-5D6E-409C-BE32-E72D297353CC}">
                  <c16:uniqueId val="{0000000C-28E9-4DB9-BCF9-E88C8DC9F02E}"/>
                </c:ext>
              </c:extLst>
            </c:dLbl>
            <c:spPr>
              <a:noFill/>
              <a:ln w="9525">
                <a:noFill/>
              </a:ln>
            </c:spPr>
            <c:txPr>
              <a:bodyPr rot="0" vert="horz"/>
              <a:lstStyle/>
              <a:p>
                <a:pPr algn="ctr">
                  <a:defRPr lang="en-US" sz="900" b="0" i="0" u="none"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'1'!$C$57:$M$57</c:f>
              <c:numCache>
                <c:formatCode>0%</c:formatCode>
                <c:ptCount val="11"/>
                <c:pt idx="0">
                  <c:v>6.3448306039622371E-2</c:v>
                </c:pt>
                <c:pt idx="1">
                  <c:v>8.6916246996282864E-2</c:v>
                </c:pt>
                <c:pt idx="2">
                  <c:v>7.1999717742834007E-2</c:v>
                </c:pt>
                <c:pt idx="3">
                  <c:v>2.5699314631813835E-2</c:v>
                </c:pt>
                <c:pt idx="4">
                  <c:v>8.3317619594538789E-2</c:v>
                </c:pt>
                <c:pt idx="5">
                  <c:v>5.5991109981023954E-2</c:v>
                </c:pt>
                <c:pt idx="6">
                  <c:v>4.6000205909605685E-2</c:v>
                </c:pt>
                <c:pt idx="7">
                  <c:v>4.8223727517890135E-2</c:v>
                </c:pt>
                <c:pt idx="8">
                  <c:v>6.3768612322890009E-2</c:v>
                </c:pt>
                <c:pt idx="9">
                  <c:v>5.6235057396553378E-2</c:v>
                </c:pt>
                <c:pt idx="10">
                  <c:v>0.10614067510464222</c:v>
                </c:pt>
              </c:numCache>
            </c:numRef>
          </c:val>
          <c:extLst>
            <c:ext xmlns:c16="http://schemas.microsoft.com/office/drawing/2014/chart" uri="{C3380CC4-5D6E-409C-BE32-E72D297353CC}">
              <c16:uniqueId val="{00000002-769F-4A38-8DB8-4EBA5F7CF0ED}"/>
            </c:ext>
          </c:extLst>
        </c:ser>
        <c:ser>
          <c:idx val="1"/>
          <c:order val="1"/>
          <c:tx>
            <c:strRef>
              <c:f>'1'!$B$58</c:f>
              <c:strCache>
                <c:ptCount val="1"/>
                <c:pt idx="0">
                  <c:v>02. Health</c:v>
                </c:pt>
              </c:strCache>
            </c:strRef>
          </c:tx>
          <c:spPr>
            <a:solidFill>
              <a:schemeClr val="accent2"/>
            </a:solidFill>
            <a:ln w="9525">
              <a:noFill/>
            </a:ln>
          </c:spPr>
          <c:invertIfNegative val="0"/>
          <c:dLbls>
            <c:spPr>
              <a:noFill/>
              <a:ln w="9525">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'1'!$C$58:$M$58</c:f>
              <c:numCache>
                <c:formatCode>0%</c:formatCode>
                <c:ptCount val="11"/>
                <c:pt idx="1">
                  <c:v>8.6439447671867176E-2</c:v>
                </c:pt>
                <c:pt idx="2">
                  <c:v>4.7092379799300296E-2</c:v>
                </c:pt>
                <c:pt idx="4">
                  <c:v>0.12670468092798848</c:v>
                </c:pt>
                <c:pt idx="5">
                  <c:v>1.1088980237600825E-3</c:v>
                </c:pt>
                <c:pt idx="7">
                  <c:v>3.2365036558865794E-2</c:v>
                </c:pt>
                <c:pt idx="8">
                  <c:v>2.7039694271190109E-5</c:v>
                </c:pt>
              </c:numCache>
            </c:numRef>
          </c:val>
          <c:extLst>
            <c:ext xmlns:c16="http://schemas.microsoft.com/office/drawing/2014/chart" uri="{C3380CC4-5D6E-409C-BE32-E72D297353CC}">
              <c16:uniqueId val="{00000003-769F-4A38-8DB8-4EBA5F7CF0ED}"/>
            </c:ext>
          </c:extLst>
        </c:ser>
        <c:ser>
          <c:idx val="2"/>
          <c:order val="2"/>
          <c:tx>
            <c:strRef>
              <c:f>'1'!$B$59</c:f>
              <c:strCache>
                <c:ptCount val="1"/>
                <c:pt idx="0">
                  <c:v>03. Motor vehicles (casco)</c:v>
                </c:pt>
              </c:strCache>
            </c:strRef>
          </c:tx>
          <c:spPr>
            <a:solidFill>
              <a:schemeClr val="accent3"/>
            </a:solidFill>
            <a:ln w="9525">
              <a:noFill/>
            </a:ln>
          </c:spPr>
          <c:invertIfNegative val="0"/>
          <c:dPt>
            <c:idx val="0"/>
            <c:invertIfNegative val="0"/>
            <c:bubble3D val="0"/>
            <c:extLst>
              <c:ext xmlns:c16="http://schemas.microsoft.com/office/drawing/2014/chart" uri="{C3380CC4-5D6E-409C-BE32-E72D297353CC}">
                <c16:uniqueId val="{0000000D-28E9-4DB9-BCF9-E88C8DC9F02E}"/>
              </c:ext>
            </c:extLst>
          </c:dPt>
          <c:dPt>
            <c:idx val="1"/>
            <c:invertIfNegative val="0"/>
            <c:bubble3D val="0"/>
            <c:extLst>
              <c:ext xmlns:c16="http://schemas.microsoft.com/office/drawing/2014/chart" uri="{C3380CC4-5D6E-409C-BE32-E72D297353CC}">
                <c16:uniqueId val="{0000000E-28E9-4DB9-BCF9-E88C8DC9F02E}"/>
              </c:ext>
            </c:extLst>
          </c:dPt>
          <c:dPt>
            <c:idx val="2"/>
            <c:invertIfNegative val="0"/>
            <c:bubble3D val="0"/>
            <c:extLst>
              <c:ext xmlns:c16="http://schemas.microsoft.com/office/drawing/2014/chart" uri="{C3380CC4-5D6E-409C-BE32-E72D297353CC}">
                <c16:uniqueId val="{0000000F-28E9-4DB9-BCF9-E88C8DC9F02E}"/>
              </c:ext>
            </c:extLst>
          </c:dPt>
          <c:dPt>
            <c:idx val="3"/>
            <c:invertIfNegative val="0"/>
            <c:bubble3D val="0"/>
            <c:extLst>
              <c:ext xmlns:c16="http://schemas.microsoft.com/office/drawing/2014/chart" uri="{C3380CC4-5D6E-409C-BE32-E72D297353CC}">
                <c16:uniqueId val="{00000010-28E9-4DB9-BCF9-E88C8DC9F02E}"/>
              </c:ext>
            </c:extLst>
          </c:dPt>
          <c:dPt>
            <c:idx val="4"/>
            <c:invertIfNegative val="0"/>
            <c:bubble3D val="0"/>
            <c:extLst>
              <c:ext xmlns:c16="http://schemas.microsoft.com/office/drawing/2014/chart" uri="{C3380CC4-5D6E-409C-BE32-E72D297353CC}">
                <c16:uniqueId val="{00000011-28E9-4DB9-BCF9-E88C8DC9F02E}"/>
              </c:ext>
            </c:extLst>
          </c:dPt>
          <c:dPt>
            <c:idx val="5"/>
            <c:invertIfNegative val="0"/>
            <c:bubble3D val="0"/>
            <c:extLst>
              <c:ext xmlns:c16="http://schemas.microsoft.com/office/drawing/2014/chart" uri="{C3380CC4-5D6E-409C-BE32-E72D297353CC}">
                <c16:uniqueId val="{00000012-28E9-4DB9-BCF9-E88C8DC9F02E}"/>
              </c:ext>
            </c:extLst>
          </c:dPt>
          <c:dPt>
            <c:idx val="6"/>
            <c:invertIfNegative val="0"/>
            <c:bubble3D val="0"/>
            <c:extLst>
              <c:ext xmlns:c16="http://schemas.microsoft.com/office/drawing/2014/chart" uri="{C3380CC4-5D6E-409C-BE32-E72D297353CC}">
                <c16:uniqueId val="{00000013-28E9-4DB9-BCF9-E88C8DC9F02E}"/>
              </c:ext>
            </c:extLst>
          </c:dPt>
          <c:dPt>
            <c:idx val="7"/>
            <c:invertIfNegative val="0"/>
            <c:bubble3D val="0"/>
            <c:extLst>
              <c:ext xmlns:c16="http://schemas.microsoft.com/office/drawing/2014/chart" uri="{C3380CC4-5D6E-409C-BE32-E72D297353CC}">
                <c16:uniqueId val="{00000014-28E9-4DB9-BCF9-E88C8DC9F02E}"/>
              </c:ext>
            </c:extLst>
          </c:dPt>
          <c:dPt>
            <c:idx val="8"/>
            <c:invertIfNegative val="0"/>
            <c:bubble3D val="0"/>
            <c:extLst>
              <c:ext xmlns:c16="http://schemas.microsoft.com/office/drawing/2014/chart" uri="{C3380CC4-5D6E-409C-BE32-E72D297353CC}">
                <c16:uniqueId val="{00000015-28E9-4DB9-BCF9-E88C8DC9F02E}"/>
              </c:ext>
            </c:extLst>
          </c:dPt>
          <c:dPt>
            <c:idx val="9"/>
            <c:invertIfNegative val="0"/>
            <c:bubble3D val="0"/>
            <c:extLst>
              <c:ext xmlns:c16="http://schemas.microsoft.com/office/drawing/2014/chart" uri="{C3380CC4-5D6E-409C-BE32-E72D297353CC}">
                <c16:uniqueId val="{00000016-28E9-4DB9-BCF9-E88C8DC9F02E}"/>
              </c:ext>
            </c:extLst>
          </c:dPt>
          <c:dPt>
            <c:idx val="10"/>
            <c:invertIfNegative val="0"/>
            <c:bubble3D val="0"/>
            <c:extLst>
              <c:ext xmlns:c16="http://schemas.microsoft.com/office/drawing/2014/chart" uri="{C3380CC4-5D6E-409C-BE32-E72D297353CC}">
                <c16:uniqueId val="{00000017-28E9-4DB9-BCF9-E88C8DC9F02E}"/>
              </c:ext>
            </c:extLst>
          </c:dPt>
          <c:dLbls>
            <c:dLbl>
              <c:idx val="14"/>
              <c:delete val="1"/>
              <c:extLst>
                <c:ext xmlns:c15="http://schemas.microsoft.com/office/drawing/2012/chart" uri="{CE6537A1-D6FC-4f65-9D91-7224C49458BB}"/>
                <c:ext xmlns:c16="http://schemas.microsoft.com/office/drawing/2014/chart" uri="{C3380CC4-5D6E-409C-BE32-E72D297353CC}">
                  <c16:uniqueId val="{00000018-28E9-4DB9-BCF9-E88C8DC9F02E}"/>
                </c:ext>
              </c:extLst>
            </c:dLbl>
            <c:spPr>
              <a:noFill/>
              <a:ln w="9525">
                <a:noFill/>
              </a:ln>
            </c:spPr>
            <c:txPr>
              <a:bodyPr rot="0" vert="horz"/>
              <a:lstStyle/>
              <a:p>
                <a:pPr algn="ctr">
                  <a:defRPr lang="en-US" sz="900" b="0" i="0" u="none"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'1'!$C$59:$M$59</c:f>
              <c:numCache>
                <c:formatCode>0%</c:formatCode>
                <c:ptCount val="11"/>
                <c:pt idx="0">
                  <c:v>4.7097604644124283E-2</c:v>
                </c:pt>
                <c:pt idx="1">
                  <c:v>0.10044572434357069</c:v>
                </c:pt>
                <c:pt idx="2">
                  <c:v>0.15965170951280927</c:v>
                </c:pt>
                <c:pt idx="3">
                  <c:v>5.8818138348740834E-2</c:v>
                </c:pt>
                <c:pt idx="4">
                  <c:v>6.9998083183598292E-2</c:v>
                </c:pt>
                <c:pt idx="5">
                  <c:v>8.2345684244230666E-2</c:v>
                </c:pt>
                <c:pt idx="6">
                  <c:v>3.1421805827241842E-2</c:v>
                </c:pt>
                <c:pt idx="7">
                  <c:v>6.8978758343419752E-2</c:v>
                </c:pt>
                <c:pt idx="8">
                  <c:v>0.1419794257970701</c:v>
                </c:pt>
                <c:pt idx="9">
                  <c:v>0.12385616666760868</c:v>
                </c:pt>
                <c:pt idx="10">
                  <c:v>7.3879903699189828E-2</c:v>
                </c:pt>
              </c:numCache>
            </c:numRef>
          </c:val>
          <c:extLst>
            <c:ext xmlns:c16="http://schemas.microsoft.com/office/drawing/2014/chart" uri="{C3380CC4-5D6E-409C-BE32-E72D297353CC}">
              <c16:uniqueId val="{00000005-769F-4A38-8DB8-4EBA5F7CF0ED}"/>
            </c:ext>
          </c:extLst>
        </c:ser>
        <c:ser>
          <c:idx val="3"/>
          <c:order val="3"/>
          <c:tx>
            <c:strRef>
              <c:f>'1'!$B$60</c:f>
              <c:strCache>
                <c:ptCount val="1"/>
                <c:pt idx="0">
                  <c:v>04. Railway vehicles (casco)</c:v>
                </c:pt>
              </c:strCache>
            </c:strRef>
          </c:tx>
          <c:spPr>
            <a:solidFill>
              <a:schemeClr val="accent4"/>
            </a:solidFill>
            <a:ln w="9525">
              <a:noFill/>
            </a:ln>
          </c:spPr>
          <c:invertIfNegative val="0"/>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'1'!$C$60:$M$60</c:f>
              <c:numCache>
                <c:formatCode>0%</c:formatCode>
                <c:ptCount val="11"/>
              </c:numCache>
            </c:numRef>
          </c:val>
          <c:extLst>
            <c:ext xmlns:c16="http://schemas.microsoft.com/office/drawing/2014/chart" uri="{C3380CC4-5D6E-409C-BE32-E72D297353CC}">
              <c16:uniqueId val="{00000006-769F-4A38-8DB8-4EBA5F7CF0ED}"/>
            </c:ext>
          </c:extLst>
        </c:ser>
        <c:ser>
          <c:idx val="4"/>
          <c:order val="4"/>
          <c:tx>
            <c:strRef>
              <c:f>'1'!$B$61</c:f>
              <c:strCache>
                <c:ptCount val="1"/>
                <c:pt idx="0">
                  <c:v>05. Aircrafts (casco)</c:v>
                </c:pt>
              </c:strCache>
            </c:strRef>
          </c:tx>
          <c:spPr>
            <a:solidFill>
              <a:schemeClr val="accent5"/>
            </a:solidFill>
            <a:ln w="9525">
              <a:noFill/>
            </a:ln>
          </c:spPr>
          <c:invertIfNegative val="0"/>
          <c:dLbls>
            <c:spPr>
              <a:noFill/>
              <a:ln w="9525">
                <a:noFill/>
              </a:ln>
            </c:spPr>
            <c:txPr>
              <a:bodyPr rot="0" vert="horz"/>
              <a:lstStyle/>
              <a:p>
                <a:pPr algn="ctr">
                  <a:defRPr lang="en-US" sz="900" b="0" i="0" u="none"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'1'!$C$61:$M$61</c:f>
              <c:numCache>
                <c:formatCode>0%</c:formatCode>
                <c:ptCount val="11"/>
                <c:pt idx="4">
                  <c:v>9.6482875660951026E-2</c:v>
                </c:pt>
                <c:pt idx="5">
                  <c:v>1.6480437720425855E-4</c:v>
                </c:pt>
              </c:numCache>
            </c:numRef>
          </c:val>
          <c:extLst>
            <c:ext xmlns:c16="http://schemas.microsoft.com/office/drawing/2014/chart" uri="{C3380CC4-5D6E-409C-BE32-E72D297353CC}">
              <c16:uniqueId val="{00000007-769F-4A38-8DB8-4EBA5F7CF0ED}"/>
            </c:ext>
          </c:extLst>
        </c:ser>
        <c:ser>
          <c:idx val="5"/>
          <c:order val="5"/>
          <c:tx>
            <c:strRef>
              <c:f>'1'!$B$62</c:f>
              <c:strCache>
                <c:ptCount val="1"/>
                <c:pt idx="0">
                  <c:v>06. Vessels (casco)</c:v>
                </c:pt>
              </c:strCache>
            </c:strRef>
          </c:tx>
          <c:spPr>
            <a:solidFill>
              <a:schemeClr val="accent6"/>
            </a:solidFill>
            <a:ln w="9525">
              <a:noFill/>
            </a:ln>
          </c:spPr>
          <c:invertIfNegative val="0"/>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'1'!$C$62:$M$62</c:f>
              <c:numCache>
                <c:formatCode>0%</c:formatCode>
                <c:ptCount val="11"/>
                <c:pt idx="0">
                  <c:v>0</c:v>
                </c:pt>
                <c:pt idx="1">
                  <c:v>6.9978010299814265E-5</c:v>
                </c:pt>
                <c:pt idx="2">
                  <c:v>6.4807730875220051E-4</c:v>
                </c:pt>
                <c:pt idx="3">
                  <c:v>0</c:v>
                </c:pt>
                <c:pt idx="4">
                  <c:v>1.0908711229271501E-4</c:v>
                </c:pt>
                <c:pt idx="5">
                  <c:v>0</c:v>
                </c:pt>
              </c:numCache>
            </c:numRef>
          </c:val>
          <c:extLst>
            <c:ext xmlns:c16="http://schemas.microsoft.com/office/drawing/2014/chart" uri="{C3380CC4-5D6E-409C-BE32-E72D297353CC}">
              <c16:uniqueId val="{00000008-769F-4A38-8DB8-4EBA5F7CF0ED}"/>
            </c:ext>
          </c:extLst>
        </c:ser>
        <c:ser>
          <c:idx val="6"/>
          <c:order val="6"/>
          <c:tx>
            <c:strRef>
              <c:f>'1'!$B$63</c:f>
              <c:strCache>
                <c:ptCount val="1"/>
                <c:pt idx="0">
                  <c:v>07. Cargo</c:v>
                </c:pt>
              </c:strCache>
            </c:strRef>
          </c:tx>
          <c:spPr>
            <a:solidFill>
              <a:schemeClr val="accent1">
                <a:lumMod val="60000"/>
              </a:schemeClr>
            </a:solidFill>
            <a:ln w="9525">
              <a:noFill/>
            </a:ln>
          </c:spPr>
          <c:invertIfNegative val="0"/>
          <c:dLbls>
            <c:spPr>
              <a:noFill/>
              <a:ln w="9525">
                <a:noFill/>
              </a:ln>
            </c:spPr>
            <c:txPr>
              <a:bodyPr rot="0" vert="horz"/>
              <a:lstStyle/>
              <a:p>
                <a:pPr algn="ctr">
                  <a:defRPr lang="en-US" sz="900" b="0" i="0" u="none"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'1'!$C$63:$M$63</c:f>
              <c:numCache>
                <c:formatCode>0%</c:formatCode>
                <c:ptCount val="11"/>
                <c:pt idx="0">
                  <c:v>2.1825852632193086E-2</c:v>
                </c:pt>
                <c:pt idx="1">
                  <c:v>1.463963696831538E-2</c:v>
                </c:pt>
                <c:pt idx="2">
                  <c:v>5.0026368761559546E-3</c:v>
                </c:pt>
                <c:pt idx="3">
                  <c:v>2.1866034427797259E-2</c:v>
                </c:pt>
                <c:pt idx="4">
                  <c:v>3.0887236652023019E-3</c:v>
                </c:pt>
                <c:pt idx="5">
                  <c:v>1.5279720115080543E-3</c:v>
                </c:pt>
                <c:pt idx="6">
                  <c:v>0</c:v>
                </c:pt>
                <c:pt idx="7">
                  <c:v>1.0219140848958443E-2</c:v>
                </c:pt>
                <c:pt idx="8">
                  <c:v>3.2567809544411194E-3</c:v>
                </c:pt>
                <c:pt idx="9">
                  <c:v>9.0517558088929334E-3</c:v>
                </c:pt>
                <c:pt idx="10">
                  <c:v>4.6931660389798509E-3</c:v>
                </c:pt>
              </c:numCache>
            </c:numRef>
          </c:val>
          <c:extLst>
            <c:ext xmlns:c16="http://schemas.microsoft.com/office/drawing/2014/chart" uri="{C3380CC4-5D6E-409C-BE32-E72D297353CC}">
              <c16:uniqueId val="{00000009-769F-4A38-8DB8-4EBA5F7CF0ED}"/>
            </c:ext>
          </c:extLst>
        </c:ser>
        <c:ser>
          <c:idx val="7"/>
          <c:order val="7"/>
          <c:tx>
            <c:strRef>
              <c:f>'1'!$B$64</c:f>
              <c:strCache>
                <c:ptCount val="1"/>
                <c:pt idx="0">
                  <c:v>08.  Property, fire and nat.forces</c:v>
                </c:pt>
              </c:strCache>
            </c:strRef>
          </c:tx>
          <c:spPr>
            <a:solidFill>
              <a:schemeClr val="accent2">
                <a:lumMod val="60000"/>
              </a:schemeClr>
            </a:solidFill>
            <a:ln w="9525">
              <a:noFill/>
            </a:ln>
          </c:spPr>
          <c:invertIfNegative val="0"/>
          <c:dPt>
            <c:idx val="0"/>
            <c:invertIfNegative val="0"/>
            <c:bubble3D val="0"/>
            <c:extLst>
              <c:ext xmlns:c16="http://schemas.microsoft.com/office/drawing/2014/chart" uri="{C3380CC4-5D6E-409C-BE32-E72D297353CC}">
                <c16:uniqueId val="{00000019-28E9-4DB9-BCF9-E88C8DC9F02E}"/>
              </c:ext>
            </c:extLst>
          </c:dPt>
          <c:dPt>
            <c:idx val="1"/>
            <c:invertIfNegative val="0"/>
            <c:bubble3D val="0"/>
            <c:extLst>
              <c:ext xmlns:c16="http://schemas.microsoft.com/office/drawing/2014/chart" uri="{C3380CC4-5D6E-409C-BE32-E72D297353CC}">
                <c16:uniqueId val="{0000001A-28E9-4DB9-BCF9-E88C8DC9F02E}"/>
              </c:ext>
            </c:extLst>
          </c:dPt>
          <c:dPt>
            <c:idx val="2"/>
            <c:invertIfNegative val="0"/>
            <c:bubble3D val="0"/>
            <c:extLst>
              <c:ext xmlns:c16="http://schemas.microsoft.com/office/drawing/2014/chart" uri="{C3380CC4-5D6E-409C-BE32-E72D297353CC}">
                <c16:uniqueId val="{0000001B-28E9-4DB9-BCF9-E88C8DC9F02E}"/>
              </c:ext>
            </c:extLst>
          </c:dPt>
          <c:dPt>
            <c:idx val="3"/>
            <c:invertIfNegative val="0"/>
            <c:bubble3D val="0"/>
            <c:extLst>
              <c:ext xmlns:c16="http://schemas.microsoft.com/office/drawing/2014/chart" uri="{C3380CC4-5D6E-409C-BE32-E72D297353CC}">
                <c16:uniqueId val="{0000001C-28E9-4DB9-BCF9-E88C8DC9F02E}"/>
              </c:ext>
            </c:extLst>
          </c:dPt>
          <c:dPt>
            <c:idx val="4"/>
            <c:invertIfNegative val="0"/>
            <c:bubble3D val="0"/>
            <c:extLst>
              <c:ext xmlns:c16="http://schemas.microsoft.com/office/drawing/2014/chart" uri="{C3380CC4-5D6E-409C-BE32-E72D297353CC}">
                <c16:uniqueId val="{0000001D-28E9-4DB9-BCF9-E88C8DC9F02E}"/>
              </c:ext>
            </c:extLst>
          </c:dPt>
          <c:dPt>
            <c:idx val="5"/>
            <c:invertIfNegative val="0"/>
            <c:bubble3D val="0"/>
            <c:extLst>
              <c:ext xmlns:c16="http://schemas.microsoft.com/office/drawing/2014/chart" uri="{C3380CC4-5D6E-409C-BE32-E72D297353CC}">
                <c16:uniqueId val="{0000001E-28E9-4DB9-BCF9-E88C8DC9F02E}"/>
              </c:ext>
            </c:extLst>
          </c:dPt>
          <c:dPt>
            <c:idx val="6"/>
            <c:invertIfNegative val="0"/>
            <c:bubble3D val="0"/>
            <c:extLst>
              <c:ext xmlns:c16="http://schemas.microsoft.com/office/drawing/2014/chart" uri="{C3380CC4-5D6E-409C-BE32-E72D297353CC}">
                <c16:uniqueId val="{0000001F-28E9-4DB9-BCF9-E88C8DC9F02E}"/>
              </c:ext>
            </c:extLst>
          </c:dPt>
          <c:dPt>
            <c:idx val="7"/>
            <c:invertIfNegative val="0"/>
            <c:bubble3D val="0"/>
            <c:extLst>
              <c:ext xmlns:c16="http://schemas.microsoft.com/office/drawing/2014/chart" uri="{C3380CC4-5D6E-409C-BE32-E72D297353CC}">
                <c16:uniqueId val="{00000020-28E9-4DB9-BCF9-E88C8DC9F02E}"/>
              </c:ext>
            </c:extLst>
          </c:dPt>
          <c:dPt>
            <c:idx val="8"/>
            <c:invertIfNegative val="0"/>
            <c:bubble3D val="0"/>
            <c:extLst>
              <c:ext xmlns:c16="http://schemas.microsoft.com/office/drawing/2014/chart" uri="{C3380CC4-5D6E-409C-BE32-E72D297353CC}">
                <c16:uniqueId val="{00000021-28E9-4DB9-BCF9-E88C8DC9F02E}"/>
              </c:ext>
            </c:extLst>
          </c:dPt>
          <c:dPt>
            <c:idx val="9"/>
            <c:invertIfNegative val="0"/>
            <c:bubble3D val="0"/>
            <c:extLst>
              <c:ext xmlns:c16="http://schemas.microsoft.com/office/drawing/2014/chart" uri="{C3380CC4-5D6E-409C-BE32-E72D297353CC}">
                <c16:uniqueId val="{00000022-28E9-4DB9-BCF9-E88C8DC9F02E}"/>
              </c:ext>
            </c:extLst>
          </c:dPt>
          <c:dPt>
            <c:idx val="10"/>
            <c:invertIfNegative val="0"/>
            <c:bubble3D val="0"/>
            <c:extLst>
              <c:ext xmlns:c16="http://schemas.microsoft.com/office/drawing/2014/chart" uri="{C3380CC4-5D6E-409C-BE32-E72D297353CC}">
                <c16:uniqueId val="{00000023-28E9-4DB9-BCF9-E88C8DC9F02E}"/>
              </c:ext>
            </c:extLst>
          </c:dPt>
          <c:dLbls>
            <c:dLbl>
              <c:idx val="14"/>
              <c:delete val="1"/>
              <c:extLst>
                <c:ext xmlns:c15="http://schemas.microsoft.com/office/drawing/2012/chart" uri="{CE6537A1-D6FC-4f65-9D91-7224C49458BB}"/>
                <c:ext xmlns:c16="http://schemas.microsoft.com/office/drawing/2014/chart" uri="{C3380CC4-5D6E-409C-BE32-E72D297353CC}">
                  <c16:uniqueId val="{00000024-28E9-4DB9-BCF9-E88C8DC9F02E}"/>
                </c:ext>
              </c:extLst>
            </c:dLbl>
            <c:spPr>
              <a:noFill/>
              <a:ln w="9525">
                <a:noFill/>
              </a:ln>
            </c:spPr>
            <c:txPr>
              <a:bodyPr rot="0" vert="horz"/>
              <a:lstStyle/>
              <a:p>
                <a:pPr algn="ctr">
                  <a:defRPr lang="en-US" sz="900" b="0" i="0" u="none"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'1'!$C$64:$M$64</c:f>
              <c:numCache>
                <c:formatCode>0%</c:formatCode>
                <c:ptCount val="11"/>
                <c:pt idx="0">
                  <c:v>0.17286016941427004</c:v>
                </c:pt>
                <c:pt idx="1">
                  <c:v>6.8733824998042994E-2</c:v>
                </c:pt>
                <c:pt idx="2">
                  <c:v>7.479814898721672E-2</c:v>
                </c:pt>
                <c:pt idx="3">
                  <c:v>8.3945648708957599E-2</c:v>
                </c:pt>
                <c:pt idx="4">
                  <c:v>0.1720864780290764</c:v>
                </c:pt>
                <c:pt idx="5">
                  <c:v>1.4168467743074684E-2</c:v>
                </c:pt>
                <c:pt idx="6">
                  <c:v>6.5891073818593639E-3</c:v>
                </c:pt>
                <c:pt idx="7">
                  <c:v>4.6535578536088168E-2</c:v>
                </c:pt>
                <c:pt idx="8">
                  <c:v>4.8124646981769235E-2</c:v>
                </c:pt>
                <c:pt idx="9">
                  <c:v>6.5055079213460917E-2</c:v>
                </c:pt>
                <c:pt idx="10">
                  <c:v>6.563040068729209E-2</c:v>
                </c:pt>
              </c:numCache>
            </c:numRef>
          </c:val>
          <c:extLst>
            <c:ext xmlns:c16="http://schemas.microsoft.com/office/drawing/2014/chart" uri="{C3380CC4-5D6E-409C-BE32-E72D297353CC}">
              <c16:uniqueId val="{0000000B-769F-4A38-8DB8-4EBA5F7CF0ED}"/>
            </c:ext>
          </c:extLst>
        </c:ser>
        <c:ser>
          <c:idx val="8"/>
          <c:order val="8"/>
          <c:tx>
            <c:strRef>
              <c:f>'1'!$B$65</c:f>
              <c:strCache>
                <c:ptCount val="1"/>
                <c:pt idx="0">
                  <c:v>09.  Property, other</c:v>
                </c:pt>
              </c:strCache>
            </c:strRef>
          </c:tx>
          <c:spPr>
            <a:solidFill>
              <a:schemeClr val="accent3">
                <a:lumMod val="60000"/>
              </a:schemeClr>
            </a:solidFill>
            <a:ln w="9525">
              <a:noFill/>
            </a:ln>
          </c:spPr>
          <c:invertIfNegative val="0"/>
          <c:dLbls>
            <c:spPr>
              <a:noFill/>
              <a:ln w="9525">
                <a:noFill/>
              </a:ln>
            </c:spPr>
            <c:txPr>
              <a:bodyPr rot="0" vert="horz"/>
              <a:lstStyle/>
              <a:p>
                <a:pPr algn="ctr">
                  <a:defRPr lang="en-US" sz="900" b="0" i="0" u="none"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'1'!$C$65:$M$65</c:f>
              <c:numCache>
                <c:formatCode>0%</c:formatCode>
                <c:ptCount val="11"/>
                <c:pt idx="0">
                  <c:v>0.36739486360437429</c:v>
                </c:pt>
                <c:pt idx="1">
                  <c:v>0.1940596971731256</c:v>
                </c:pt>
                <c:pt idx="2">
                  <c:v>0.16174264088717885</c:v>
                </c:pt>
                <c:pt idx="3">
                  <c:v>0.34712105514823077</c:v>
                </c:pt>
                <c:pt idx="4">
                  <c:v>4.0988703250328433E-2</c:v>
                </c:pt>
                <c:pt idx="5">
                  <c:v>0.11654259251411432</c:v>
                </c:pt>
                <c:pt idx="6">
                  <c:v>2.1895054737636845E-3</c:v>
                </c:pt>
                <c:pt idx="7">
                  <c:v>0.17983918345967909</c:v>
                </c:pt>
                <c:pt idx="8">
                  <c:v>2.6676160603766329E-2</c:v>
                </c:pt>
                <c:pt idx="9">
                  <c:v>6.1776891034155332E-2</c:v>
                </c:pt>
                <c:pt idx="10">
                  <c:v>3.4286684714743811E-2</c:v>
                </c:pt>
              </c:numCache>
            </c:numRef>
          </c:val>
          <c:extLst>
            <c:ext xmlns:c16="http://schemas.microsoft.com/office/drawing/2014/chart" uri="{C3380CC4-5D6E-409C-BE32-E72D297353CC}">
              <c16:uniqueId val="{0000000C-769F-4A38-8DB8-4EBA5F7CF0ED}"/>
            </c:ext>
          </c:extLst>
        </c:ser>
        <c:ser>
          <c:idx val="9"/>
          <c:order val="9"/>
          <c:tx>
            <c:strRef>
              <c:f>'1'!$B$66</c:f>
              <c:strCache>
                <c:ptCount val="1"/>
                <c:pt idx="0">
                  <c:v>10. MTPL (total)</c:v>
                </c:pt>
              </c:strCache>
            </c:strRef>
          </c:tx>
          <c:spPr>
            <a:solidFill>
              <a:schemeClr val="accent4">
                <a:lumMod val="60000"/>
              </a:schemeClr>
            </a:solidFill>
            <a:ln w="9525">
              <a:noFill/>
            </a:ln>
          </c:spPr>
          <c:invertIfNegative val="0"/>
          <c:dLbls>
            <c:spPr>
              <a:noFill/>
              <a:ln w="9525">
                <a:noFill/>
              </a:ln>
            </c:spPr>
            <c:txPr>
              <a:bodyPr rot="0" vert="horz"/>
              <a:lstStyle/>
              <a:p>
                <a:pPr algn="ctr">
                  <a:defRPr lang="en-US" sz="900" b="0" i="0" u="none"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'1'!$C$66:$M$66</c:f>
              <c:numCache>
                <c:formatCode>0%</c:formatCode>
                <c:ptCount val="11"/>
                <c:pt idx="0">
                  <c:v>0.24974565980768601</c:v>
                </c:pt>
                <c:pt idx="1">
                  <c:v>0.31435426901444868</c:v>
                </c:pt>
                <c:pt idx="2">
                  <c:v>0.42398554546197326</c:v>
                </c:pt>
                <c:pt idx="3">
                  <c:v>0.413637631495059</c:v>
                </c:pt>
                <c:pt idx="4">
                  <c:v>0.29594398532622501</c:v>
                </c:pt>
                <c:pt idx="5">
                  <c:v>0.69816784619513783</c:v>
                </c:pt>
                <c:pt idx="6">
                  <c:v>0.90928995504306942</c:v>
                </c:pt>
                <c:pt idx="7">
                  <c:v>0.55593364902073206</c:v>
                </c:pt>
                <c:pt idx="8">
                  <c:v>0.6634789871531408</c:v>
                </c:pt>
                <c:pt idx="9">
                  <c:v>0.50740135762207017</c:v>
                </c:pt>
                <c:pt idx="10">
                  <c:v>0.45219423993286917</c:v>
                </c:pt>
              </c:numCache>
            </c:numRef>
          </c:val>
          <c:extLst>
            <c:ext xmlns:c16="http://schemas.microsoft.com/office/drawing/2014/chart" uri="{C3380CC4-5D6E-409C-BE32-E72D297353CC}">
              <c16:uniqueId val="{0000000D-769F-4A38-8DB8-4EBA5F7CF0ED}"/>
            </c:ext>
          </c:extLst>
        </c:ser>
        <c:ser>
          <c:idx val="10"/>
          <c:order val="10"/>
          <c:tx>
            <c:strRef>
              <c:f>'1'!$B$67</c:f>
              <c:strCache>
                <c:ptCount val="1"/>
                <c:pt idx="0">
                  <c:v>11.Aircraft's liability</c:v>
                </c:pt>
              </c:strCache>
            </c:strRef>
          </c:tx>
          <c:spPr>
            <a:solidFill>
              <a:schemeClr val="accent5">
                <a:lumMod val="60000"/>
              </a:schemeClr>
            </a:solidFill>
            <a:ln w="9525">
              <a:noFill/>
            </a:ln>
          </c:spPr>
          <c:invertIfNegative val="0"/>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'1'!$C$67:$M$67</c:f>
              <c:numCache>
                <c:formatCode>0%</c:formatCode>
                <c:ptCount val="11"/>
                <c:pt idx="4">
                  <c:v>7.7825862684259822E-3</c:v>
                </c:pt>
                <c:pt idx="5">
                  <c:v>5.038305245958761E-4</c:v>
                </c:pt>
                <c:pt idx="8">
                  <c:v>2.3764886853901526E-3</c:v>
                </c:pt>
              </c:numCache>
            </c:numRef>
          </c:val>
          <c:extLst>
            <c:ext xmlns:c16="http://schemas.microsoft.com/office/drawing/2014/chart" uri="{C3380CC4-5D6E-409C-BE32-E72D297353CC}">
              <c16:uniqueId val="{0000000E-769F-4A38-8DB8-4EBA5F7CF0ED}"/>
            </c:ext>
          </c:extLst>
        </c:ser>
        <c:ser>
          <c:idx val="11"/>
          <c:order val="11"/>
          <c:tx>
            <c:strRef>
              <c:f>'1'!$B$68</c:f>
              <c:strCache>
                <c:ptCount val="1"/>
                <c:pt idx="0">
                  <c:v>12. Vessel's liability</c:v>
                </c:pt>
              </c:strCache>
            </c:strRef>
          </c:tx>
          <c:spPr>
            <a:solidFill>
              <a:schemeClr val="accent6">
                <a:lumMod val="60000"/>
              </a:schemeClr>
            </a:solidFill>
            <a:ln w="9525">
              <a:noFill/>
            </a:ln>
          </c:spPr>
          <c:invertIfNegative val="0"/>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'1'!$C$68:$M$68</c:f>
              <c:numCache>
                <c:formatCode>0%</c:formatCode>
                <c:ptCount val="11"/>
                <c:pt idx="0">
                  <c:v>1.185097670280303E-4</c:v>
                </c:pt>
                <c:pt idx="1">
                  <c:v>1.7909626364867717E-4</c:v>
                </c:pt>
                <c:pt idx="2">
                  <c:v>7.1307073513136095E-4</c:v>
                </c:pt>
                <c:pt idx="3">
                  <c:v>6.7739878865157797E-5</c:v>
                </c:pt>
                <c:pt idx="4">
                  <c:v>2.8674326659799374E-4</c:v>
                </c:pt>
                <c:pt idx="5">
                  <c:v>2.6839570001836391E-4</c:v>
                </c:pt>
                <c:pt idx="6">
                  <c:v>0</c:v>
                </c:pt>
                <c:pt idx="7">
                  <c:v>2.5127584425144574E-4</c:v>
                </c:pt>
                <c:pt idx="8">
                  <c:v>3.9357777216954487E-4</c:v>
                </c:pt>
                <c:pt idx="9">
                  <c:v>2.9673255071300592E-4</c:v>
                </c:pt>
                <c:pt idx="10">
                  <c:v>5.7940321468887044E-5</c:v>
                </c:pt>
              </c:numCache>
            </c:numRef>
          </c:val>
          <c:extLst>
            <c:ext xmlns:c16="http://schemas.microsoft.com/office/drawing/2014/chart" uri="{C3380CC4-5D6E-409C-BE32-E72D297353CC}">
              <c16:uniqueId val="{0000000F-769F-4A38-8DB8-4EBA5F7CF0ED}"/>
            </c:ext>
          </c:extLst>
        </c:ser>
        <c:ser>
          <c:idx val="12"/>
          <c:order val="12"/>
          <c:tx>
            <c:strRef>
              <c:f>'1'!$B$69</c:f>
              <c:strCache>
                <c:ptCount val="1"/>
                <c:pt idx="0">
                  <c:v>13. General liability</c:v>
                </c:pt>
              </c:strCache>
            </c:strRef>
          </c:tx>
          <c:spPr>
            <a:solidFill>
              <a:schemeClr val="accent1">
                <a:lumMod val="80000"/>
                <a:lumOff val="20000"/>
              </a:schemeClr>
            </a:solidFill>
            <a:ln w="9525">
              <a:noFill/>
            </a:ln>
          </c:spPr>
          <c:invertIfNegative val="0"/>
          <c:dLbls>
            <c:spPr>
              <a:noFill/>
              <a:ln w="9525">
                <a:noFill/>
              </a:ln>
            </c:spPr>
            <c:txPr>
              <a:bodyPr rot="0" vert="horz"/>
              <a:lstStyle/>
              <a:p>
                <a:pPr algn="ctr">
                  <a:defRPr lang="en-US" sz="900" b="0" i="0" u="none"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'1'!$C$69:$M$69</c:f>
              <c:numCache>
                <c:formatCode>0%</c:formatCode>
                <c:ptCount val="11"/>
                <c:pt idx="0">
                  <c:v>4.9135972637006406E-2</c:v>
                </c:pt>
                <c:pt idx="1">
                  <c:v>3.607662947948221E-2</c:v>
                </c:pt>
                <c:pt idx="2">
                  <c:v>1.3425784934895156E-2</c:v>
                </c:pt>
                <c:pt idx="3">
                  <c:v>6.7680108383806181E-3</c:v>
                </c:pt>
                <c:pt idx="4">
                  <c:v>7.812663143672402E-2</c:v>
                </c:pt>
                <c:pt idx="5">
                  <c:v>1.993897529346951E-2</c:v>
                </c:pt>
                <c:pt idx="6">
                  <c:v>1.9149593328528776E-3</c:v>
                </c:pt>
                <c:pt idx="7">
                  <c:v>4.0577509750210579E-2</c:v>
                </c:pt>
                <c:pt idx="8">
                  <c:v>2.6060256456478109E-2</c:v>
                </c:pt>
                <c:pt idx="9">
                  <c:v>3.2725361307205797E-2</c:v>
                </c:pt>
                <c:pt idx="10">
                  <c:v>1.0497187896466639E-2</c:v>
                </c:pt>
              </c:numCache>
            </c:numRef>
          </c:val>
          <c:extLst>
            <c:ext xmlns:c16="http://schemas.microsoft.com/office/drawing/2014/chart" uri="{C3380CC4-5D6E-409C-BE32-E72D297353CC}">
              <c16:uniqueId val="{00000010-769F-4A38-8DB8-4EBA5F7CF0ED}"/>
            </c:ext>
          </c:extLst>
        </c:ser>
        <c:ser>
          <c:idx val="13"/>
          <c:order val="13"/>
          <c:tx>
            <c:strRef>
              <c:f>'1'!$B$70</c:f>
              <c:strCache>
                <c:ptCount val="1"/>
                <c:pt idx="0">
                  <c:v>14. Credit</c:v>
                </c:pt>
              </c:strCache>
            </c:strRef>
          </c:tx>
          <c:spPr>
            <a:solidFill>
              <a:schemeClr val="accent2">
                <a:lumMod val="80000"/>
                <a:lumOff val="20000"/>
              </a:schemeClr>
            </a:solidFill>
            <a:ln w="9525">
              <a:noFill/>
            </a:ln>
          </c:spPr>
          <c:invertIfNegative val="0"/>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'1'!$C$70:$M$70</c:f>
              <c:numCache>
                <c:formatCode>0%</c:formatCode>
                <c:ptCount val="11"/>
              </c:numCache>
            </c:numRef>
          </c:val>
          <c:extLst>
            <c:ext xmlns:c16="http://schemas.microsoft.com/office/drawing/2014/chart" uri="{C3380CC4-5D6E-409C-BE32-E72D297353CC}">
              <c16:uniqueId val="{00000011-769F-4A38-8DB8-4EBA5F7CF0ED}"/>
            </c:ext>
          </c:extLst>
        </c:ser>
        <c:ser>
          <c:idx val="14"/>
          <c:order val="14"/>
          <c:tx>
            <c:strRef>
              <c:f>'1'!$B$71</c:f>
              <c:strCache>
                <c:ptCount val="1"/>
                <c:pt idx="0">
                  <c:v>15. Suretyship</c:v>
                </c:pt>
              </c:strCache>
            </c:strRef>
          </c:tx>
          <c:spPr>
            <a:solidFill>
              <a:schemeClr val="accent3">
                <a:lumMod val="80000"/>
                <a:lumOff val="20000"/>
              </a:schemeClr>
            </a:solidFill>
            <a:ln w="9525">
              <a:noFill/>
            </a:ln>
          </c:spPr>
          <c:invertIfNegative val="0"/>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'1'!$C$71:$M$71</c:f>
              <c:numCache>
                <c:formatCode>0%</c:formatCode>
                <c:ptCount val="11"/>
                <c:pt idx="0">
                  <c:v>5.46968155513986E-6</c:v>
                </c:pt>
                <c:pt idx="1">
                  <c:v>4.7442718847331702E-6</c:v>
                </c:pt>
                <c:pt idx="2">
                  <c:v>1.4855640315236688E-5</c:v>
                </c:pt>
                <c:pt idx="3">
                  <c:v>0</c:v>
                </c:pt>
                <c:pt idx="5">
                  <c:v>0</c:v>
                </c:pt>
                <c:pt idx="8">
                  <c:v>4.5066157118650181E-5</c:v>
                </c:pt>
              </c:numCache>
            </c:numRef>
          </c:val>
          <c:extLst>
            <c:ext xmlns:c16="http://schemas.microsoft.com/office/drawing/2014/chart" uri="{C3380CC4-5D6E-409C-BE32-E72D297353CC}">
              <c16:uniqueId val="{00000012-769F-4A38-8DB8-4EBA5F7CF0ED}"/>
            </c:ext>
          </c:extLst>
        </c:ser>
        <c:ser>
          <c:idx val="15"/>
          <c:order val="15"/>
          <c:tx>
            <c:strRef>
              <c:f>'1'!$B$72</c:f>
              <c:strCache>
                <c:ptCount val="1"/>
                <c:pt idx="0">
                  <c:v>16. Financial losses</c:v>
                </c:pt>
              </c:strCache>
            </c:strRef>
          </c:tx>
          <c:spPr>
            <a:solidFill>
              <a:schemeClr val="accent4">
                <a:lumMod val="80000"/>
                <a:lumOff val="20000"/>
              </a:schemeClr>
            </a:solidFill>
            <a:ln w="9525">
              <a:noFill/>
            </a:ln>
          </c:spPr>
          <c:invertIfNegative val="0"/>
          <c:dLbls>
            <c:spPr>
              <a:noFill/>
              <a:ln w="9525">
                <a:noFill/>
              </a:ln>
            </c:spPr>
            <c:txPr>
              <a:bodyPr rot="0" vert="horz"/>
              <a:lstStyle/>
              <a:p>
                <a:pPr algn="ctr">
                  <a:defRPr lang="en-US" sz="900" b="0" i="0" u="none"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'1'!$C$72:$M$72</c:f>
              <c:numCache>
                <c:formatCode>0%</c:formatCode>
                <c:ptCount val="11"/>
                <c:pt idx="0">
                  <c:v>1.9836711773307224E-3</c:v>
                </c:pt>
                <c:pt idx="1">
                  <c:v>5.5804498044173916E-2</c:v>
                </c:pt>
                <c:pt idx="2">
                  <c:v>6.5049135030342646E-3</c:v>
                </c:pt>
                <c:pt idx="3">
                  <c:v>0</c:v>
                </c:pt>
                <c:pt idx="4">
                  <c:v>2.7895133000565696E-4</c:v>
                </c:pt>
                <c:pt idx="5">
                  <c:v>0</c:v>
                </c:pt>
                <c:pt idx="6">
                  <c:v>0</c:v>
                </c:pt>
                <c:pt idx="7">
                  <c:v>6.9030075241189419E-3</c:v>
                </c:pt>
                <c:pt idx="8">
                  <c:v>0</c:v>
                </c:pt>
                <c:pt idx="9">
                  <c:v>5.5390076133094443E-4</c:v>
                </c:pt>
                <c:pt idx="10">
                  <c:v>1.9979421196167948E-4</c:v>
                </c:pt>
              </c:numCache>
            </c:numRef>
          </c:val>
          <c:extLst>
            <c:ext xmlns:c16="http://schemas.microsoft.com/office/drawing/2014/chart" uri="{C3380CC4-5D6E-409C-BE32-E72D297353CC}">
              <c16:uniqueId val="{00000013-769F-4A38-8DB8-4EBA5F7CF0ED}"/>
            </c:ext>
          </c:extLst>
        </c:ser>
        <c:ser>
          <c:idx val="16"/>
          <c:order val="16"/>
          <c:tx>
            <c:strRef>
              <c:f>'1'!$B$73</c:f>
              <c:strCache>
                <c:ptCount val="1"/>
                <c:pt idx="0">
                  <c:v>17. Legal expenses</c:v>
                </c:pt>
              </c:strCache>
            </c:strRef>
          </c:tx>
          <c:invertIfNegative val="0"/>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'1'!$C$73:$M$73</c:f>
              <c:numCache>
                <c:formatCode>0%</c:formatCode>
                <c:ptCount val="11"/>
              </c:numCache>
            </c:numRef>
          </c:val>
          <c:extLst>
            <c:ext xmlns:c16="http://schemas.microsoft.com/office/drawing/2014/chart" uri="{C3380CC4-5D6E-409C-BE32-E72D297353CC}">
              <c16:uniqueId val="{00000014-769F-4A38-8DB8-4EBA5F7CF0ED}"/>
            </c:ext>
          </c:extLst>
        </c:ser>
        <c:ser>
          <c:idx val="17"/>
          <c:order val="17"/>
          <c:tx>
            <c:strRef>
              <c:f>'1'!$B$74</c:f>
              <c:strCache>
                <c:ptCount val="1"/>
                <c:pt idx="0">
                  <c:v>18.Tourists assistance</c:v>
                </c:pt>
              </c:strCache>
            </c:strRef>
          </c:tx>
          <c:invertIfNegative val="0"/>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'1'!$C$74:$M$74</c:f>
              <c:numCache>
                <c:formatCode>0%</c:formatCode>
                <c:ptCount val="11"/>
                <c:pt idx="0">
                  <c:v>8.120653882197645E-3</c:v>
                </c:pt>
                <c:pt idx="1">
                  <c:v>2.7424263629700091E-2</c:v>
                </c:pt>
                <c:pt idx="2">
                  <c:v>2.6316766818441792E-2</c:v>
                </c:pt>
                <c:pt idx="3">
                  <c:v>5.7738284985655083E-3</c:v>
                </c:pt>
                <c:pt idx="4">
                  <c:v>2.4781475138267915E-2</c:v>
                </c:pt>
                <c:pt idx="5">
                  <c:v>9.2714233918624305E-3</c:v>
                </c:pt>
                <c:pt idx="6">
                  <c:v>2.5944610316071246E-3</c:v>
                </c:pt>
                <c:pt idx="7">
                  <c:v>1.0095272475031674E-2</c:v>
                </c:pt>
                <c:pt idx="8">
                  <c:v>2.0784511663121463E-2</c:v>
                </c:pt>
                <c:pt idx="9">
                  <c:v>1.3977516150728831E-2</c:v>
                </c:pt>
                <c:pt idx="10">
                  <c:v>1.4932619402015923E-2</c:v>
                </c:pt>
              </c:numCache>
            </c:numRef>
          </c:val>
          <c:extLst>
            <c:ext xmlns:c16="http://schemas.microsoft.com/office/drawing/2014/chart" uri="{C3380CC4-5D6E-409C-BE32-E72D297353CC}">
              <c16:uniqueId val="{00000015-769F-4A38-8DB8-4EBA5F7CF0ED}"/>
            </c:ext>
          </c:extLst>
        </c:ser>
        <c:ser>
          <c:idx val="18"/>
          <c:order val="18"/>
          <c:tx>
            <c:strRef>
              <c:f>'1'!$B$75</c:f>
              <c:strCache>
                <c:ptCount val="1"/>
                <c:pt idx="0">
                  <c:v>19. Life assurance</c:v>
                </c:pt>
              </c:strCache>
            </c:strRef>
          </c:tx>
          <c:invertIfNegative val="0"/>
          <c:dLbls>
            <c:spPr>
              <a:noFill/>
              <a:ln w="9525">
                <a:noFill/>
              </a:ln>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'1'!$C$75:$R$75</c:f>
              <c:numCache>
                <c:formatCode>0%</c:formatCode>
                <c:ptCount val="16"/>
                <c:pt idx="11">
                  <c:v>0.86308889971784553</c:v>
                </c:pt>
                <c:pt idx="12">
                  <c:v>0.93177131267682445</c:v>
                </c:pt>
                <c:pt idx="13">
                  <c:v>0.47963860848369233</c:v>
                </c:pt>
                <c:pt idx="14">
                  <c:v>0.7035512012240549</c:v>
                </c:pt>
                <c:pt idx="15">
                  <c:v>0.89645100998817551</c:v>
                </c:pt>
              </c:numCache>
            </c:numRef>
          </c:val>
          <c:extLst>
            <c:ext xmlns:c16="http://schemas.microsoft.com/office/drawing/2014/chart" uri="{C3380CC4-5D6E-409C-BE32-E72D297353CC}">
              <c16:uniqueId val="{00000016-769F-4A38-8DB8-4EBA5F7CF0ED}"/>
            </c:ext>
          </c:extLst>
        </c:ser>
        <c:ser>
          <c:idx val="19"/>
          <c:order val="19"/>
          <c:tx>
            <c:strRef>
              <c:f>'1'!$B$76</c:f>
              <c:strCache>
                <c:ptCount val="1"/>
                <c:pt idx="0">
                  <c:v>20. Marriage and birth</c:v>
                </c:pt>
              </c:strCache>
            </c:strRef>
          </c:tx>
          <c:invertIfNegative val="0"/>
          <c:dLbls>
            <c:spPr>
              <a:noFill/>
              <a:ln w="9525">
                <a:noFill/>
              </a:ln>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'1'!$C$76:$R$76</c:f>
              <c:numCache>
                <c:formatCode>0%</c:formatCode>
                <c:ptCount val="16"/>
                <c:pt idx="14">
                  <c:v>0</c:v>
                </c:pt>
              </c:numCache>
            </c:numRef>
          </c:val>
          <c:extLst>
            <c:ext xmlns:c16="http://schemas.microsoft.com/office/drawing/2014/chart" uri="{C3380CC4-5D6E-409C-BE32-E72D297353CC}">
              <c16:uniqueId val="{00000017-769F-4A38-8DB8-4EBA5F7CF0ED}"/>
            </c:ext>
          </c:extLst>
        </c:ser>
        <c:ser>
          <c:idx val="20"/>
          <c:order val="20"/>
          <c:tx>
            <c:strRef>
              <c:f>'1'!$B$77</c:f>
              <c:strCache>
                <c:ptCount val="1"/>
                <c:pt idx="0">
                  <c:v>21. Unit- linked</c:v>
                </c:pt>
              </c:strCache>
            </c:strRef>
          </c:tx>
          <c:invertIfNegative val="0"/>
          <c:dLbls>
            <c:spPr>
              <a:noFill/>
              <a:ln w="9525">
                <a:noFill/>
              </a:ln>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solidFill>
                        <a:schemeClr val="tx1">
                          <a:lumMod val="35000"/>
                          <a:lumOff val="65000"/>
                        </a:schemeClr>
                      </a:solidFill>
                      <a:round/>
                    </a:ln>
                  </c:spPr>
                </c15:leaderLines>
              </c:ext>
            </c:extLst>
          </c:dLbls>
          <c:cat>
            <c:strRef>
              <c:f>'1'!$C$55:$R$55</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Croacija nonlife</c:v>
                </c:pt>
                <c:pt idx="11">
                  <c:v>Croatia life</c:v>
                </c:pt>
                <c:pt idx="12">
                  <c:v>Grawe</c:v>
                </c:pt>
                <c:pt idx="13">
                  <c:v>Winner life</c:v>
                </c:pt>
                <c:pt idx="14">
                  <c:v>Uniqa life</c:v>
                </c:pt>
                <c:pt idx="15">
                  <c:v>Triglav life</c:v>
                </c:pt>
              </c:strCache>
            </c:strRef>
          </c:cat>
          <c:val>
            <c:numRef>
              <c:f>'1'!$C$77:$R$77</c:f>
              <c:numCache>
                <c:formatCode>0%</c:formatCode>
                <c:ptCount val="16"/>
                <c:pt idx="11">
                  <c:v>0.13691110028215447</c:v>
                </c:pt>
                <c:pt idx="12">
                  <c:v>6.822868732317551E-2</c:v>
                </c:pt>
                <c:pt idx="13">
                  <c:v>0.52036139151630767</c:v>
                </c:pt>
                <c:pt idx="14">
                  <c:v>0.2964487987759451</c:v>
                </c:pt>
                <c:pt idx="15">
                  <c:v>0.10354899001182452</c:v>
                </c:pt>
              </c:numCache>
            </c:numRef>
          </c:val>
          <c:extLst>
            <c:ext xmlns:c16="http://schemas.microsoft.com/office/drawing/2014/chart" uri="{C3380CC4-5D6E-409C-BE32-E72D297353CC}">
              <c16:uniqueId val="{00000018-769F-4A38-8DB8-4EBA5F7CF0ED}"/>
            </c:ext>
          </c:extLst>
        </c:ser>
        <c:dLbls>
          <c:showLegendKey val="0"/>
          <c:showVal val="0"/>
          <c:showCatName val="0"/>
          <c:showSerName val="0"/>
          <c:showPercent val="0"/>
          <c:showBubbleSize val="0"/>
        </c:dLbls>
        <c:gapWidth val="150"/>
        <c:overlap val="100"/>
        <c:axId val="-73816808"/>
        <c:axId val="1882669089"/>
      </c:barChart>
      <c:catAx>
        <c:axId val="-73816808"/>
        <c:scaling>
          <c:orientation val="minMax"/>
        </c:scaling>
        <c:delete val="0"/>
        <c:axPos val="b"/>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rgbClr val="000000"/>
                </a:solidFill>
                <a:latin typeface="+mn-lt"/>
                <a:ea typeface="+mn-ea"/>
                <a:cs typeface="+mn-cs"/>
              </a:defRPr>
            </a:pPr>
            <a:endParaRPr lang="en-US"/>
          </a:p>
        </c:txPr>
        <c:crossAx val="1882669089"/>
        <c:crosses val="autoZero"/>
        <c:auto val="1"/>
        <c:lblAlgn val="ctr"/>
        <c:lblOffset val="100"/>
        <c:noMultiLvlLbl val="0"/>
      </c:catAx>
      <c:valAx>
        <c:axId val="1882669089"/>
        <c:scaling>
          <c:orientation val="minMax"/>
          <c:min val="0"/>
        </c:scaling>
        <c:delete val="0"/>
        <c:axPos val="l"/>
        <c:majorGridlines>
          <c:spPr>
            <a:ln w="9525" cap="flat" cmpd="sng">
              <a:solidFill>
                <a:schemeClr val="tx1">
                  <a:lumMod val="15000"/>
                  <a:lumOff val="85000"/>
                </a:schemeClr>
              </a:solidFill>
              <a:round/>
            </a:ln>
          </c:spPr>
        </c:majorGridlines>
        <c:numFmt formatCode="0%" sourceLinked="1"/>
        <c:majorTickMark val="none"/>
        <c:minorTickMark val="none"/>
        <c:tickLblPos val="nextTo"/>
        <c:spPr>
          <a:noFill/>
          <a:ln w="9525">
            <a:noFill/>
          </a:ln>
        </c:spPr>
        <c:txPr>
          <a:bodyPr/>
          <a:lstStyle/>
          <a:p>
            <a:pPr>
              <a:defRPr lang="en-US" sz="900" b="0" i="0" u="none" baseline="0">
                <a:solidFill>
                  <a:srgbClr val="000000"/>
                </a:solidFill>
                <a:latin typeface="+mn-lt"/>
                <a:ea typeface="+mn-ea"/>
                <a:cs typeface="+mn-cs"/>
              </a:defRPr>
            </a:pPr>
            <a:endParaRPr lang="en-US"/>
          </a:p>
        </c:txPr>
        <c:crossAx val="-73816808"/>
        <c:crosses val="autoZero"/>
        <c:crossBetween val="between"/>
      </c:valAx>
      <c:spPr>
        <a:noFill/>
        <a:ln w="9525">
          <a:noFill/>
        </a:ln>
      </c:spPr>
    </c:plotArea>
    <c:legend>
      <c:legendPos val="b"/>
      <c:layout>
        <c:manualLayout>
          <c:xMode val="edge"/>
          <c:yMode val="edge"/>
          <c:x val="8.9999999999999993E-3"/>
          <c:y val="0.84350000000000003"/>
          <c:w val="0.97350000000000003"/>
          <c:h val="0.12625"/>
        </c:manualLayout>
      </c:layout>
      <c:overlay val="0"/>
      <c:spPr>
        <a:noFill/>
        <a:ln w="9525">
          <a:noFill/>
        </a:ln>
      </c:spPr>
      <c:txPr>
        <a:bodyPr rot="0" vert="horz"/>
        <a:lstStyle/>
        <a:p>
          <a:pPr>
            <a:defRPr lang="en-US" sz="1000" b="0" i="0" u="none" baseline="0">
              <a:solidFill>
                <a:srgbClr val="000000"/>
              </a:solidFill>
              <a:latin typeface="+mn-lt"/>
              <a:ea typeface="+mn-ea"/>
              <a:cs typeface="+mn-cs"/>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b="0" u="none" baseline="0">
          <a:solidFill>
            <a:srgbClr val="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w="9525">
          <a:noFill/>
        </a:ln>
        <a:sp3d/>
      </c:spPr>
    </c:floor>
    <c:sideWall>
      <c:thickness val="0"/>
      <c:spPr>
        <a:noFill/>
        <a:ln w="9525">
          <a:noFill/>
        </a:ln>
        <a:sp3d/>
      </c:spPr>
    </c:sideWall>
    <c:backWall>
      <c:thickness val="0"/>
      <c:spPr>
        <a:noFill/>
        <a:ln w="9525">
          <a:noFill/>
        </a:ln>
        <a:sp3d/>
      </c:spPr>
    </c:backWall>
    <c:plotArea>
      <c:layout>
        <c:manualLayout>
          <c:layoutTarget val="inner"/>
          <c:xMode val="edge"/>
          <c:yMode val="edge"/>
          <c:x val="3.2500000000000001E-2"/>
          <c:y val="1.9E-2"/>
          <c:w val="0.96250000000000002"/>
          <c:h val="0.63524999999999998"/>
        </c:manualLayout>
      </c:layout>
      <c:bar3DChart>
        <c:barDir val="col"/>
        <c:grouping val="percentStacked"/>
        <c:varyColors val="0"/>
        <c:ser>
          <c:idx val="4"/>
          <c:order val="0"/>
          <c:tx>
            <c:strRef>
              <c:f>'9'!$A$11</c:f>
              <c:strCache>
                <c:ptCount val="1"/>
                <c:pt idx="0">
                  <c:v>State</c:v>
                </c:pt>
              </c:strCache>
            </c:strRef>
          </c:tx>
          <c:spPr>
            <a:solidFill>
              <a:schemeClr val="accent5"/>
            </a:solidFill>
            <a:ln w="9525">
              <a:noFill/>
            </a:ln>
            <a:sp3d/>
          </c:spPr>
          <c:invertIfNegative val="0"/>
          <c:cat>
            <c:strRef>
              <c:f>('9'!$B$4:$L$4,'9'!$N$4:$R$4)</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Croatija</c:v>
                </c:pt>
                <c:pt idx="11">
                  <c:v>Croatia life</c:v>
                </c:pt>
                <c:pt idx="12">
                  <c:v>Grawe</c:v>
                </c:pt>
                <c:pt idx="13">
                  <c:v>Winner life</c:v>
                </c:pt>
                <c:pt idx="14">
                  <c:v>Uniqa life</c:v>
                </c:pt>
                <c:pt idx="15">
                  <c:v>Triglav life</c:v>
                </c:pt>
              </c:strCache>
            </c:strRef>
          </c:cat>
          <c:val>
            <c:numRef>
              <c:f>'9'!$B$58:$Q$58</c:f>
              <c:numCache>
                <c:formatCode>0.0%</c:formatCode>
                <c:ptCount val="16"/>
                <c:pt idx="0">
                  <c:v>1.8957388653485052E-3</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E9F-4DE2-B234-B2ABA932DEBB}"/>
            </c:ext>
          </c:extLst>
        </c:ser>
        <c:ser>
          <c:idx val="3"/>
          <c:order val="1"/>
          <c:tx>
            <c:strRef>
              <c:f>'9'!$A$10</c:f>
              <c:strCache>
                <c:ptCount val="1"/>
                <c:pt idx="0">
                  <c:v>Domestic natural persons</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dLbls>
            <c:dLbl>
              <c:idx val="0"/>
              <c:layout>
                <c:manualLayout>
                  <c:x val="1.7999999999999999E-2"/>
                  <c:y val="-3.4750000000000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FB-4044-82AD-3245B99460CB}"/>
                </c:ext>
              </c:extLst>
            </c:dLbl>
            <c:dLbl>
              <c:idx val="1"/>
              <c:layout>
                <c:manualLayout>
                  <c:x val="1.6500000000000001E-2"/>
                  <c:y val="-1.7500000000000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FB-4044-82AD-3245B99460CB}"/>
                </c:ext>
              </c:extLst>
            </c:dLbl>
            <c:dLbl>
              <c:idx val="2"/>
              <c:layout>
                <c:manualLayout>
                  <c:x val="3.74999999999999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FB-4044-82AD-3245B99460CB}"/>
                </c:ext>
              </c:extLst>
            </c:dLbl>
            <c:dLbl>
              <c:idx val="3"/>
              <c:layout>
                <c:manualLayout>
                  <c:x val="3.875E-2"/>
                  <c:y val="-8.25000000000000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FB-4044-82AD-3245B99460CB}"/>
                </c:ext>
              </c:extLst>
            </c:dLbl>
            <c:dLbl>
              <c:idx val="4"/>
              <c:delete val="1"/>
              <c:extLst>
                <c:ext xmlns:c15="http://schemas.microsoft.com/office/drawing/2012/chart" uri="{CE6537A1-D6FC-4f65-9D91-7224C49458BB}"/>
                <c:ext xmlns:c16="http://schemas.microsoft.com/office/drawing/2014/chart" uri="{C3380CC4-5D6E-409C-BE32-E72D297353CC}">
                  <c16:uniqueId val="{00000004-F8FB-4044-82AD-3245B99460CB}"/>
                </c:ext>
              </c:extLst>
            </c:dLbl>
            <c:dLbl>
              <c:idx val="5"/>
              <c:delete val="1"/>
              <c:extLst>
                <c:ext xmlns:c15="http://schemas.microsoft.com/office/drawing/2012/chart" uri="{CE6537A1-D6FC-4f65-9D91-7224C49458BB}"/>
                <c:ext xmlns:c16="http://schemas.microsoft.com/office/drawing/2014/chart" uri="{C3380CC4-5D6E-409C-BE32-E72D297353CC}">
                  <c16:uniqueId val="{00000005-F8FB-4044-82AD-3245B99460CB}"/>
                </c:ext>
              </c:extLst>
            </c:dLbl>
            <c:dLbl>
              <c:idx val="6"/>
              <c:delete val="1"/>
              <c:extLst>
                <c:ext xmlns:c15="http://schemas.microsoft.com/office/drawing/2012/chart" uri="{CE6537A1-D6FC-4f65-9D91-7224C49458BB}"/>
                <c:ext xmlns:c16="http://schemas.microsoft.com/office/drawing/2014/chart" uri="{C3380CC4-5D6E-409C-BE32-E72D297353CC}">
                  <c16:uniqueId val="{00000006-F8FB-4044-82AD-3245B99460CB}"/>
                </c:ext>
              </c:extLst>
            </c:dLbl>
            <c:dLbl>
              <c:idx val="7"/>
              <c:delete val="1"/>
              <c:extLst>
                <c:ext xmlns:c15="http://schemas.microsoft.com/office/drawing/2012/chart" uri="{CE6537A1-D6FC-4f65-9D91-7224C49458BB}"/>
                <c:ext xmlns:c16="http://schemas.microsoft.com/office/drawing/2014/chart" uri="{C3380CC4-5D6E-409C-BE32-E72D297353CC}">
                  <c16:uniqueId val="{00000007-F8FB-4044-82AD-3245B99460CB}"/>
                </c:ext>
              </c:extLst>
            </c:dLbl>
            <c:dLbl>
              <c:idx val="8"/>
              <c:layout>
                <c:manualLayout>
                  <c:x val="7.2500000000000004E-3"/>
                  <c:y val="-6.7250000000000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FB-4044-82AD-3245B99460CB}"/>
                </c:ext>
              </c:extLst>
            </c:dLbl>
            <c:dLbl>
              <c:idx val="9"/>
              <c:delete val="1"/>
              <c:extLst>
                <c:ext xmlns:c15="http://schemas.microsoft.com/office/drawing/2012/chart" uri="{CE6537A1-D6FC-4f65-9D91-7224C49458BB}"/>
                <c:ext xmlns:c16="http://schemas.microsoft.com/office/drawing/2014/chart" uri="{C3380CC4-5D6E-409C-BE32-E72D297353CC}">
                  <c16:uniqueId val="{00000009-F8FB-4044-82AD-3245B99460CB}"/>
                </c:ext>
              </c:extLst>
            </c:dLbl>
            <c:dLbl>
              <c:idx val="10"/>
              <c:delete val="1"/>
              <c:extLst>
                <c:ext xmlns:c15="http://schemas.microsoft.com/office/drawing/2012/chart" uri="{CE6537A1-D6FC-4f65-9D91-7224C49458BB}"/>
                <c:ext xmlns:c16="http://schemas.microsoft.com/office/drawing/2014/chart" uri="{C3380CC4-5D6E-409C-BE32-E72D297353CC}">
                  <c16:uniqueId val="{0000000A-F8FB-4044-82AD-3245B99460CB}"/>
                </c:ext>
              </c:extLst>
            </c:dLbl>
            <c:dLbl>
              <c:idx val="11"/>
              <c:delete val="1"/>
              <c:extLst>
                <c:ext xmlns:c15="http://schemas.microsoft.com/office/drawing/2012/chart" uri="{CE6537A1-D6FC-4f65-9D91-7224C49458BB}"/>
                <c:ext xmlns:c16="http://schemas.microsoft.com/office/drawing/2014/chart" uri="{C3380CC4-5D6E-409C-BE32-E72D297353CC}">
                  <c16:uniqueId val="{0000000B-F8FB-4044-82AD-3245B99460CB}"/>
                </c:ext>
              </c:extLst>
            </c:dLbl>
            <c:dLbl>
              <c:idx val="12"/>
              <c:delete val="1"/>
              <c:extLst>
                <c:ext xmlns:c15="http://schemas.microsoft.com/office/drawing/2012/chart" uri="{CE6537A1-D6FC-4f65-9D91-7224C49458BB}"/>
                <c:ext xmlns:c16="http://schemas.microsoft.com/office/drawing/2014/chart" uri="{C3380CC4-5D6E-409C-BE32-E72D297353CC}">
                  <c16:uniqueId val="{0000000C-F8FB-4044-82AD-3245B99460CB}"/>
                </c:ext>
              </c:extLst>
            </c:dLbl>
            <c:dLbl>
              <c:idx val="13"/>
              <c:delete val="1"/>
              <c:extLst>
                <c:ext xmlns:c15="http://schemas.microsoft.com/office/drawing/2012/chart" uri="{CE6537A1-D6FC-4f65-9D91-7224C49458BB}"/>
                <c:ext xmlns:c16="http://schemas.microsoft.com/office/drawing/2014/chart" uri="{C3380CC4-5D6E-409C-BE32-E72D297353CC}">
                  <c16:uniqueId val="{0000000D-F8FB-4044-82AD-3245B99460CB}"/>
                </c:ext>
              </c:extLst>
            </c:dLbl>
            <c:dLbl>
              <c:idx val="14"/>
              <c:delete val="1"/>
              <c:extLst>
                <c:ext xmlns:c15="http://schemas.microsoft.com/office/drawing/2012/chart" uri="{CE6537A1-D6FC-4f65-9D91-7224C49458BB}"/>
                <c:ext xmlns:c16="http://schemas.microsoft.com/office/drawing/2014/chart" uri="{C3380CC4-5D6E-409C-BE32-E72D297353CC}">
                  <c16:uniqueId val="{0000000E-F8FB-4044-82AD-3245B99460CB}"/>
                </c:ext>
              </c:extLst>
            </c:dLbl>
            <c:dLbl>
              <c:idx val="15"/>
              <c:layout>
                <c:manualLayout>
                  <c:x val="2.75E-2"/>
                  <c:y val="-3.04999999999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8FB-4044-82AD-3245B99460CB}"/>
                </c:ext>
              </c:extLst>
            </c:dLbl>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rot="0" vert="horz" lIns="38100" tIns="19050" rIns="38100" bIns="19050">
                <a:spAutoFit/>
              </a:bodyPr>
              <a:lstStyle/>
              <a:p>
                <a:pPr algn="ctr">
                  <a:defRPr lang="en-US" sz="1000" b="1" u="none"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('9'!$B$4:$L$4,'9'!$N$4:$R$4)</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Croatija</c:v>
                </c:pt>
                <c:pt idx="11">
                  <c:v>Croatia life</c:v>
                </c:pt>
                <c:pt idx="12">
                  <c:v>Grawe</c:v>
                </c:pt>
                <c:pt idx="13">
                  <c:v>Winner life</c:v>
                </c:pt>
                <c:pt idx="14">
                  <c:v>Uniqa life</c:v>
                </c:pt>
                <c:pt idx="15">
                  <c:v>Triglav life</c:v>
                </c:pt>
              </c:strCache>
            </c:strRef>
          </c:cat>
          <c:val>
            <c:numRef>
              <c:f>'9'!$B$57:$Q$57</c:f>
              <c:numCache>
                <c:formatCode>0.0%</c:formatCode>
                <c:ptCount val="16"/>
                <c:pt idx="0">
                  <c:v>3.3388194184899835E-2</c:v>
                </c:pt>
                <c:pt idx="1">
                  <c:v>0.18508241393061278</c:v>
                </c:pt>
                <c:pt idx="2">
                  <c:v>7.966823092873514E-3</c:v>
                </c:pt>
                <c:pt idx="3">
                  <c:v>5.6578947368421057E-3</c:v>
                </c:pt>
                <c:pt idx="4">
                  <c:v>0</c:v>
                </c:pt>
                <c:pt idx="5">
                  <c:v>0</c:v>
                </c:pt>
                <c:pt idx="6">
                  <c:v>0</c:v>
                </c:pt>
                <c:pt idx="7">
                  <c:v>0</c:v>
                </c:pt>
                <c:pt idx="8">
                  <c:v>0.89247466106466844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2E9F-4DE2-B234-B2ABA932DEBB}"/>
            </c:ext>
          </c:extLst>
        </c:ser>
        <c:ser>
          <c:idx val="2"/>
          <c:order val="2"/>
          <c:tx>
            <c:strRef>
              <c:f>'9'!$A$9</c:f>
              <c:strCache>
                <c:ptCount val="1"/>
                <c:pt idx="0">
                  <c:v>Domestic financial legal entities</c:v>
                </c:pt>
              </c:strCache>
            </c:strRef>
          </c:tx>
          <c:spPr>
            <a:solidFill>
              <a:schemeClr val="accent3"/>
            </a:solidFill>
            <a:ln w="9525">
              <a:noFill/>
            </a:ln>
            <a:sp3d/>
          </c:spPr>
          <c:invertIfNegative val="0"/>
          <c:dLbls>
            <c:dLbl>
              <c:idx val="0"/>
              <c:layout>
                <c:manualLayout>
                  <c:x val="-6.2500000000000003E-3"/>
                  <c:y val="1.4250000000000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8FB-4044-82AD-3245B99460CB}"/>
                </c:ext>
              </c:extLst>
            </c:dLbl>
            <c:dLbl>
              <c:idx val="1"/>
              <c:layout>
                <c:manualLayout>
                  <c:x val="-5.0000000000000001E-4"/>
                  <c:y val="8.2000000000000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8FB-4044-82AD-3245B99460CB}"/>
                </c:ext>
              </c:extLst>
            </c:dLbl>
            <c:dLbl>
              <c:idx val="3"/>
              <c:layout>
                <c:manualLayout>
                  <c:x val="9.75E-3"/>
                  <c:y val="-2.1250000000000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8FB-4044-82AD-3245B99460CB}"/>
                </c:ext>
              </c:extLst>
            </c:dLbl>
            <c:dLbl>
              <c:idx val="4"/>
              <c:layout>
                <c:manualLayout>
                  <c:x val="1.6500000000000001E-2"/>
                  <c:y val="-1.7500000000000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8FB-4044-82AD-3245B99460CB}"/>
                </c:ext>
              </c:extLst>
            </c:dLbl>
            <c:dLbl>
              <c:idx val="9"/>
              <c:layout>
                <c:manualLayout>
                  <c:x val="-1.2999999999999999E-2"/>
                  <c:y val="1.7749999999999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8FB-4044-82AD-3245B99460CB}"/>
                </c:ext>
              </c:extLst>
            </c:dLbl>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w="9525">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rot="0" vert="horz"/>
              <a:lstStyle/>
              <a:p>
                <a:pPr algn="ctr">
                  <a:defRPr lang="en-US" sz="1000" b="1" u="none"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('9'!$B$4:$L$4,'9'!$N$4:$R$4)</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Croatija</c:v>
                </c:pt>
                <c:pt idx="11">
                  <c:v>Croatia life</c:v>
                </c:pt>
                <c:pt idx="12">
                  <c:v>Grawe</c:v>
                </c:pt>
                <c:pt idx="13">
                  <c:v>Winner life</c:v>
                </c:pt>
                <c:pt idx="14">
                  <c:v>Uniqa life</c:v>
                </c:pt>
                <c:pt idx="15">
                  <c:v>Triglav life</c:v>
                </c:pt>
              </c:strCache>
            </c:strRef>
          </c:cat>
          <c:val>
            <c:numRef>
              <c:f>'9'!$B$56:$Q$56</c:f>
              <c:numCache>
                <c:formatCode>0.0%</c:formatCode>
                <c:ptCount val="16"/>
                <c:pt idx="0">
                  <c:v>1.1527533242974284E-3</c:v>
                </c:pt>
                <c:pt idx="1">
                  <c:v>0</c:v>
                </c:pt>
                <c:pt idx="2">
                  <c:v>0</c:v>
                </c:pt>
                <c:pt idx="3">
                  <c:v>0</c:v>
                </c:pt>
                <c:pt idx="4">
                  <c:v>0</c:v>
                </c:pt>
                <c:pt idx="5">
                  <c:v>0</c:v>
                </c:pt>
                <c:pt idx="6">
                  <c:v>0</c:v>
                </c:pt>
                <c:pt idx="7">
                  <c:v>0</c:v>
                </c:pt>
                <c:pt idx="8">
                  <c:v>0</c:v>
                </c:pt>
                <c:pt idx="9">
                  <c:v>1</c:v>
                </c:pt>
                <c:pt idx="10">
                  <c:v>8.2538171246599998E-2</c:v>
                </c:pt>
                <c:pt idx="11">
                  <c:v>5.0000002715446953E-2</c:v>
                </c:pt>
                <c:pt idx="12">
                  <c:v>0</c:v>
                </c:pt>
                <c:pt idx="13">
                  <c:v>0</c:v>
                </c:pt>
                <c:pt idx="14">
                  <c:v>0</c:v>
                </c:pt>
                <c:pt idx="15">
                  <c:v>0.20035696753155977</c:v>
                </c:pt>
              </c:numCache>
            </c:numRef>
          </c:val>
          <c:extLst>
            <c:ext xmlns:c16="http://schemas.microsoft.com/office/drawing/2014/chart" uri="{C3380CC4-5D6E-409C-BE32-E72D297353CC}">
              <c16:uniqueId val="{00000012-2E9F-4DE2-B234-B2ABA932DEBB}"/>
            </c:ext>
          </c:extLst>
        </c:ser>
        <c:ser>
          <c:idx val="1"/>
          <c:order val="3"/>
          <c:tx>
            <c:strRef>
              <c:f>'9'!$A$7</c:f>
              <c:strCache>
                <c:ptCount val="1"/>
                <c:pt idx="0">
                  <c:v>Foreign natural persons</c:v>
                </c:pt>
              </c:strCache>
            </c:strRef>
          </c:tx>
          <c:spPr>
            <a:solidFill>
              <a:schemeClr val="accent2"/>
            </a:solidFill>
            <a:ln w="9525">
              <a:noFill/>
            </a:ln>
            <a:sp3d/>
          </c:spPr>
          <c:invertIfNegative val="0"/>
          <c:cat>
            <c:strRef>
              <c:f>('9'!$B$4:$L$4,'9'!$N$4:$R$4)</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Croatija</c:v>
                </c:pt>
                <c:pt idx="11">
                  <c:v>Croatia life</c:v>
                </c:pt>
                <c:pt idx="12">
                  <c:v>Grawe</c:v>
                </c:pt>
                <c:pt idx="13">
                  <c:v>Winner life</c:v>
                </c:pt>
                <c:pt idx="14">
                  <c:v>Uniqa life</c:v>
                </c:pt>
                <c:pt idx="15">
                  <c:v>Triglav life</c:v>
                </c:pt>
              </c:strCache>
            </c:strRef>
          </c:cat>
          <c:val>
            <c:numRef>
              <c:f>'9'!$B$54:$Q$54</c:f>
              <c:numCache>
                <c:formatCode>0.0%</c:formatCode>
                <c:ptCount val="16"/>
                <c:pt idx="0">
                  <c:v>1.9475227060884288E-3</c:v>
                </c:pt>
                <c:pt idx="1">
                  <c:v>9.4709557357437193E-4</c:v>
                </c:pt>
                <c:pt idx="2">
                  <c:v>0</c:v>
                </c:pt>
                <c:pt idx="3">
                  <c:v>6.0789473684210518E-2</c:v>
                </c:pt>
                <c:pt idx="4">
                  <c:v>0</c:v>
                </c:pt>
                <c:pt idx="5">
                  <c:v>0</c:v>
                </c:pt>
                <c:pt idx="6">
                  <c:v>0</c:v>
                </c:pt>
                <c:pt idx="7">
                  <c:v>0</c:v>
                </c:pt>
                <c:pt idx="8">
                  <c:v>6.3117230476025465E-2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2E9F-4DE2-B234-B2ABA932DEBB}"/>
            </c:ext>
          </c:extLst>
        </c:ser>
        <c:ser>
          <c:idx val="0"/>
          <c:order val="4"/>
          <c:tx>
            <c:strRef>
              <c:f>'9'!$A$6</c:f>
              <c:strCache>
                <c:ptCount val="1"/>
                <c:pt idx="0">
                  <c:v>Foreign financial legal entities</c:v>
                </c:pt>
              </c:strCache>
            </c:strRef>
          </c:tx>
          <c:spPr>
            <a:solidFill>
              <a:schemeClr val="accent6">
                <a:lumMod val="60000"/>
                <a:lumOff val="40000"/>
              </a:schemeClr>
            </a:solidFill>
            <a:ln w="9525">
              <a:noFill/>
            </a:ln>
            <a:sp3d/>
          </c:spPr>
          <c:invertIfNegative val="0"/>
          <c:dPt>
            <c:idx val="0"/>
            <c:invertIfNegative val="0"/>
            <c:bubble3D val="0"/>
            <c:extLst>
              <c:ext xmlns:c16="http://schemas.microsoft.com/office/drawing/2014/chart" uri="{C3380CC4-5D6E-409C-BE32-E72D297353CC}">
                <c16:uniqueId val="{00000016-F8FB-4044-82AD-3245B99460CB}"/>
              </c:ext>
            </c:extLst>
          </c:dPt>
          <c:dPt>
            <c:idx val="1"/>
            <c:invertIfNegative val="0"/>
            <c:bubble3D val="0"/>
            <c:extLst>
              <c:ext xmlns:c16="http://schemas.microsoft.com/office/drawing/2014/chart" uri="{C3380CC4-5D6E-409C-BE32-E72D297353CC}">
                <c16:uniqueId val="{00000018-F8FB-4044-82AD-3245B99460CB}"/>
              </c:ext>
            </c:extLst>
          </c:dPt>
          <c:dPt>
            <c:idx val="2"/>
            <c:invertIfNegative val="0"/>
            <c:bubble3D val="0"/>
            <c:extLst>
              <c:ext xmlns:c16="http://schemas.microsoft.com/office/drawing/2014/chart" uri="{C3380CC4-5D6E-409C-BE32-E72D297353CC}">
                <c16:uniqueId val="{0000001A-F8FB-4044-82AD-3245B99460CB}"/>
              </c:ext>
            </c:extLst>
          </c:dPt>
          <c:dPt>
            <c:idx val="3"/>
            <c:invertIfNegative val="0"/>
            <c:bubble3D val="0"/>
            <c:extLst>
              <c:ext xmlns:c16="http://schemas.microsoft.com/office/drawing/2014/chart" uri="{C3380CC4-5D6E-409C-BE32-E72D297353CC}">
                <c16:uniqueId val="{0000001C-F8FB-4044-82AD-3245B99460CB}"/>
              </c:ext>
            </c:extLst>
          </c:dPt>
          <c:dPt>
            <c:idx val="4"/>
            <c:invertIfNegative val="0"/>
            <c:bubble3D val="0"/>
            <c:extLst>
              <c:ext xmlns:c16="http://schemas.microsoft.com/office/drawing/2014/chart" uri="{C3380CC4-5D6E-409C-BE32-E72D297353CC}">
                <c16:uniqueId val="{0000001E-F8FB-4044-82AD-3245B99460CB}"/>
              </c:ext>
            </c:extLst>
          </c:dPt>
          <c:dPt>
            <c:idx val="5"/>
            <c:invertIfNegative val="0"/>
            <c:bubble3D val="0"/>
            <c:extLst>
              <c:ext xmlns:c16="http://schemas.microsoft.com/office/drawing/2014/chart" uri="{C3380CC4-5D6E-409C-BE32-E72D297353CC}">
                <c16:uniqueId val="{00000020-F8FB-4044-82AD-3245B99460CB}"/>
              </c:ext>
            </c:extLst>
          </c:dPt>
          <c:dPt>
            <c:idx val="6"/>
            <c:invertIfNegative val="0"/>
            <c:bubble3D val="0"/>
            <c:extLst>
              <c:ext xmlns:c16="http://schemas.microsoft.com/office/drawing/2014/chart" uri="{C3380CC4-5D6E-409C-BE32-E72D297353CC}">
                <c16:uniqueId val="{00000022-F8FB-4044-82AD-3245B99460CB}"/>
              </c:ext>
            </c:extLst>
          </c:dPt>
          <c:dPt>
            <c:idx val="7"/>
            <c:invertIfNegative val="0"/>
            <c:bubble3D val="0"/>
            <c:extLst>
              <c:ext xmlns:c16="http://schemas.microsoft.com/office/drawing/2014/chart" uri="{C3380CC4-5D6E-409C-BE32-E72D297353CC}">
                <c16:uniqueId val="{00000024-F8FB-4044-82AD-3245B99460CB}"/>
              </c:ext>
            </c:extLst>
          </c:dPt>
          <c:dPt>
            <c:idx val="8"/>
            <c:invertIfNegative val="0"/>
            <c:bubble3D val="0"/>
            <c:extLst>
              <c:ext xmlns:c16="http://schemas.microsoft.com/office/drawing/2014/chart" uri="{C3380CC4-5D6E-409C-BE32-E72D297353CC}">
                <c16:uniqueId val="{00000026-F8FB-4044-82AD-3245B99460CB}"/>
              </c:ext>
            </c:extLst>
          </c:dPt>
          <c:dLbls>
            <c:dLbl>
              <c:idx val="9"/>
              <c:layout>
                <c:manualLayout>
                  <c:x val="6.4999999999999997E-3"/>
                  <c:y val="-3.1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F8FB-4044-82AD-3245B99460CB}"/>
                </c:ext>
              </c:extLst>
            </c:dLbl>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rot="0" vert="horz" lIns="38100" tIns="19050" rIns="38100" bIns="19050">
                <a:spAutoFit/>
              </a:bodyPr>
              <a:lstStyle/>
              <a:p>
                <a:pPr algn="ctr">
                  <a:defRPr lang="en-US" sz="1000" b="1" u="none"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('9'!$B$4:$L$4,'9'!$N$4:$R$4)</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Croatija</c:v>
                </c:pt>
                <c:pt idx="11">
                  <c:v>Croatia life</c:v>
                </c:pt>
                <c:pt idx="12">
                  <c:v>Grawe</c:v>
                </c:pt>
                <c:pt idx="13">
                  <c:v>Winner life</c:v>
                </c:pt>
                <c:pt idx="14">
                  <c:v>Uniqa life</c:v>
                </c:pt>
                <c:pt idx="15">
                  <c:v>Triglav life</c:v>
                </c:pt>
              </c:strCache>
            </c:strRef>
          </c:cat>
          <c:val>
            <c:numRef>
              <c:f>'9'!$B$53:$Q$53</c:f>
              <c:numCache>
                <c:formatCode>0.0%</c:formatCode>
                <c:ptCount val="16"/>
                <c:pt idx="0">
                  <c:v>0.94258635518311218</c:v>
                </c:pt>
                <c:pt idx="1">
                  <c:v>0.81397049049581294</c:v>
                </c:pt>
                <c:pt idx="2">
                  <c:v>0.93861180835970759</c:v>
                </c:pt>
                <c:pt idx="3">
                  <c:v>0.9335526315789473</c:v>
                </c:pt>
                <c:pt idx="4">
                  <c:v>1</c:v>
                </c:pt>
                <c:pt idx="5">
                  <c:v>1</c:v>
                </c:pt>
                <c:pt idx="6">
                  <c:v>1</c:v>
                </c:pt>
                <c:pt idx="7">
                  <c:v>1</c:v>
                </c:pt>
                <c:pt idx="8">
                  <c:v>4.4408108459306102E-2</c:v>
                </c:pt>
                <c:pt idx="9">
                  <c:v>0</c:v>
                </c:pt>
                <c:pt idx="10">
                  <c:v>0.91746182875339999</c:v>
                </c:pt>
                <c:pt idx="11">
                  <c:v>0.94999999728455309</c:v>
                </c:pt>
                <c:pt idx="12">
                  <c:v>1</c:v>
                </c:pt>
                <c:pt idx="13">
                  <c:v>1</c:v>
                </c:pt>
                <c:pt idx="14">
                  <c:v>1</c:v>
                </c:pt>
                <c:pt idx="15">
                  <c:v>0.79964303246844026</c:v>
                </c:pt>
              </c:numCache>
            </c:numRef>
          </c:val>
          <c:extLst>
            <c:ext xmlns:c16="http://schemas.microsoft.com/office/drawing/2014/chart" uri="{C3380CC4-5D6E-409C-BE32-E72D297353CC}">
              <c16:uniqueId val="{00000014-2E9F-4DE2-B234-B2ABA932DEBB}"/>
            </c:ext>
          </c:extLst>
        </c:ser>
        <c:ser>
          <c:idx val="5"/>
          <c:order val="5"/>
          <c:tx>
            <c:strRef>
              <c:f>'9'!$A$5</c:f>
              <c:strCache>
                <c:ptCount val="1"/>
                <c:pt idx="0">
                  <c:v>Foreign nonfinancial legal entities</c:v>
                </c:pt>
              </c:strCache>
            </c:strRef>
          </c:tx>
          <c:spPr>
            <a:solidFill>
              <a:schemeClr val="accent6"/>
            </a:solidFill>
            <a:ln w="9525">
              <a:noFill/>
            </a:ln>
            <a:sp3d/>
          </c:spPr>
          <c:invertIfNegative val="0"/>
          <c:cat>
            <c:strRef>
              <c:f>('9'!$B$4:$L$4,'9'!$N$4:$R$4)</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Croatija</c:v>
                </c:pt>
                <c:pt idx="11">
                  <c:v>Croatia life</c:v>
                </c:pt>
                <c:pt idx="12">
                  <c:v>Grawe</c:v>
                </c:pt>
                <c:pt idx="13">
                  <c:v>Winner life</c:v>
                </c:pt>
                <c:pt idx="14">
                  <c:v>Uniqa life</c:v>
                </c:pt>
                <c:pt idx="15">
                  <c:v>Triglav life</c:v>
                </c:pt>
              </c:strCache>
            </c:strRef>
          </c:cat>
          <c:val>
            <c:numRef>
              <c:f>'9'!$B$52:$Q$52</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2E9F-4DE2-B234-B2ABA932DEBB}"/>
            </c:ext>
          </c:extLst>
        </c:ser>
        <c:ser>
          <c:idx val="6"/>
          <c:order val="6"/>
          <c:tx>
            <c:strRef>
              <c:f>'9'!$A$8</c:f>
              <c:strCache>
                <c:ptCount val="1"/>
                <c:pt idx="0">
                  <c:v>Domestic nonfinancial legal entities</c:v>
                </c:pt>
              </c:strCache>
            </c:strRef>
          </c:tx>
          <c:spPr>
            <a:solidFill>
              <a:schemeClr val="accent1">
                <a:lumMod val="20000"/>
                <a:lumOff val="80000"/>
              </a:schemeClr>
            </a:solidFill>
            <a:ln w="9525">
              <a:noFill/>
            </a:ln>
            <a:sp3d/>
          </c:spPr>
          <c:invertIfNegative val="0"/>
          <c:dLbls>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rot="0" vert="horz"/>
              <a:lstStyle/>
              <a:p>
                <a:pPr algn="ctr">
                  <a:defRPr lang="en-US" sz="1000" b="1" u="none"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('9'!$B$4:$L$4,'9'!$N$4:$R$4)</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Croatija</c:v>
                </c:pt>
                <c:pt idx="11">
                  <c:v>Croatia life</c:v>
                </c:pt>
                <c:pt idx="12">
                  <c:v>Grawe</c:v>
                </c:pt>
                <c:pt idx="13">
                  <c:v>Winner life</c:v>
                </c:pt>
                <c:pt idx="14">
                  <c:v>Uniqa life</c:v>
                </c:pt>
                <c:pt idx="15">
                  <c:v>Triglav life</c:v>
                </c:pt>
              </c:strCache>
            </c:strRef>
          </c:cat>
          <c:val>
            <c:numRef>
              <c:f>'9'!$B$55:$Q$55</c:f>
              <c:numCache>
                <c:formatCode>0.0%</c:formatCode>
                <c:ptCount val="16"/>
                <c:pt idx="0">
                  <c:v>1.9029435736253642E-2</c:v>
                </c:pt>
                <c:pt idx="1">
                  <c:v>0</c:v>
                </c:pt>
                <c:pt idx="2">
                  <c:v>5.3421368547418968E-2</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26-2E9F-4DE2-B234-B2ABA932DEBB}"/>
            </c:ext>
          </c:extLst>
        </c:ser>
        <c:dLbls>
          <c:showLegendKey val="0"/>
          <c:showVal val="0"/>
          <c:showCatName val="0"/>
          <c:showSerName val="0"/>
          <c:showPercent val="0"/>
          <c:showBubbleSize val="0"/>
        </c:dLbls>
        <c:gapWidth val="150"/>
        <c:shape val="box"/>
        <c:axId val="1554961384"/>
        <c:axId val="259535953"/>
        <c:axId val="0"/>
      </c:bar3DChart>
      <c:catAx>
        <c:axId val="1554961384"/>
        <c:scaling>
          <c:orientation val="minMax"/>
        </c:scaling>
        <c:delete val="0"/>
        <c:axPos val="b"/>
        <c:numFmt formatCode="General" sourceLinked="0"/>
        <c:majorTickMark val="none"/>
        <c:minorTickMark val="none"/>
        <c:tickLblPos val="nextTo"/>
        <c:spPr>
          <a:noFill/>
          <a:ln w="9525">
            <a:noFill/>
          </a:ln>
        </c:spPr>
        <c:txPr>
          <a:bodyPr/>
          <a:lstStyle/>
          <a:p>
            <a:pPr>
              <a:defRPr lang="en-US" sz="900" b="1" i="0" u="none" baseline="0">
                <a:solidFill>
                  <a:schemeClr val="tx1">
                    <a:lumMod val="65000"/>
                    <a:lumOff val="35000"/>
                  </a:schemeClr>
                </a:solidFill>
                <a:latin typeface="+mn-lt"/>
                <a:ea typeface="+mn-ea"/>
                <a:cs typeface="+mn-cs"/>
              </a:defRPr>
            </a:pPr>
            <a:endParaRPr lang="en-US"/>
          </a:p>
        </c:txPr>
        <c:crossAx val="259535953"/>
        <c:crosses val="autoZero"/>
        <c:auto val="1"/>
        <c:lblAlgn val="ctr"/>
        <c:lblOffset val="100"/>
        <c:noMultiLvlLbl val="0"/>
      </c:catAx>
      <c:valAx>
        <c:axId val="259535953"/>
        <c:scaling>
          <c:orientation val="minMax"/>
        </c:scaling>
        <c:delete val="0"/>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numFmt formatCode="0%"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a:p>
        </c:txPr>
        <c:crossAx val="1554961384"/>
        <c:crosses val="autoZero"/>
        <c:crossBetween val="between"/>
      </c:valAx>
      <c:spPr>
        <a:noFill/>
        <a:ln w="25400">
          <a:noFill/>
        </a:ln>
      </c:spPr>
    </c:plotArea>
    <c:legend>
      <c:legendPos val="b"/>
      <c:layout>
        <c:manualLayout>
          <c:xMode val="edge"/>
          <c:yMode val="edge"/>
          <c:x val="2.5999999999999999E-2"/>
          <c:y val="0.81499999999999995"/>
          <c:w val="0.92374999999999996"/>
          <c:h val="0.10525"/>
        </c:manualLayout>
      </c:layout>
      <c:overlay val="0"/>
      <c:spPr>
        <a:noFill/>
        <a:ln w="9525">
          <a:noFill/>
        </a:ln>
      </c:spPr>
      <c:txPr>
        <a:bodyPr rot="0" vert="horz"/>
        <a:lstStyle/>
        <a:p>
          <a:pPr>
            <a:defRPr lang="en-US" sz="1000" b="1" i="0" u="none"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solidFill>
        <a:schemeClr val="tx1">
          <a:lumMod val="15000"/>
          <a:lumOff val="85000"/>
        </a:schemeClr>
      </a:solidFill>
      <a:round/>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6"/>
    </mc:Choice>
    <mc:Fallback>
      <c:style val="36"/>
    </mc:Fallback>
  </mc:AlternateContent>
  <c:chart>
    <c:autoTitleDeleted val="1"/>
    <c:plotArea>
      <c:layout>
        <c:manualLayout>
          <c:layoutTarget val="inner"/>
          <c:xMode val="edge"/>
          <c:yMode val="edge"/>
          <c:x val="4.9250000000000002E-2"/>
          <c:y val="3.2250000000000001E-2"/>
          <c:w val="0.93974999999999997"/>
          <c:h val="0.72550000000000003"/>
        </c:manualLayout>
      </c:layout>
      <c:barChart>
        <c:barDir val="col"/>
        <c:grouping val="clustered"/>
        <c:varyColors val="0"/>
        <c:ser>
          <c:idx val="0"/>
          <c:order val="0"/>
          <c:tx>
            <c:strRef>
              <c:f>'12'!$A$6</c:f>
              <c:strCache>
                <c:ptCount val="1"/>
                <c:pt idx="0">
                  <c:v>Solvency margin</c:v>
                </c:pt>
              </c:strCache>
            </c:strRef>
          </c:tx>
          <c:spPr>
            <a:solidFill>
              <a:schemeClr val="accent5">
                <a:lumMod val="75000"/>
              </a:schemeClr>
            </a:solidFill>
            <a:ln w="9525" cap="flat" cmpd="sng">
              <a:solidFill>
                <a:schemeClr val="bg1">
                  <a:lumMod val="50000"/>
                </a:schemeClr>
              </a:solidFill>
            </a:ln>
          </c:spPr>
          <c:invertIfNegative val="0"/>
          <c:dPt>
            <c:idx val="0"/>
            <c:invertIfNegative val="0"/>
            <c:bubble3D val="0"/>
            <c:extLst>
              <c:ext xmlns:c16="http://schemas.microsoft.com/office/drawing/2014/chart" uri="{C3380CC4-5D6E-409C-BE32-E72D297353CC}">
                <c16:uniqueId val="{00000001-FE7F-49A6-802D-8C8FE0B73DEF}"/>
              </c:ext>
            </c:extLst>
          </c:dPt>
          <c:dPt>
            <c:idx val="1"/>
            <c:invertIfNegative val="0"/>
            <c:bubble3D val="0"/>
            <c:extLst>
              <c:ext xmlns:c16="http://schemas.microsoft.com/office/drawing/2014/chart" uri="{C3380CC4-5D6E-409C-BE32-E72D297353CC}">
                <c16:uniqueId val="{00000003-FE7F-49A6-802D-8C8FE0B73DEF}"/>
              </c:ext>
            </c:extLst>
          </c:dPt>
          <c:dPt>
            <c:idx val="2"/>
            <c:invertIfNegative val="0"/>
            <c:bubble3D val="0"/>
            <c:extLst>
              <c:ext xmlns:c16="http://schemas.microsoft.com/office/drawing/2014/chart" uri="{C3380CC4-5D6E-409C-BE32-E72D297353CC}">
                <c16:uniqueId val="{00000005-FE7F-49A6-802D-8C8FE0B73DEF}"/>
              </c:ext>
            </c:extLst>
          </c:dPt>
          <c:dPt>
            <c:idx val="3"/>
            <c:invertIfNegative val="0"/>
            <c:bubble3D val="0"/>
            <c:extLst>
              <c:ext xmlns:c16="http://schemas.microsoft.com/office/drawing/2014/chart" uri="{C3380CC4-5D6E-409C-BE32-E72D297353CC}">
                <c16:uniqueId val="{00000007-FE7F-49A6-802D-8C8FE0B73DEF}"/>
              </c:ext>
            </c:extLst>
          </c:dPt>
          <c:dLbls>
            <c:dLbl>
              <c:idx val="4"/>
              <c:layout>
                <c:manualLayout>
                  <c:x val="-1.75E-3"/>
                  <c:y val="4.7499999999999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7F-49A6-802D-8C8FE0B73DEF}"/>
                </c:ext>
              </c:extLst>
            </c:dLbl>
            <c:dLbl>
              <c:idx val="5"/>
              <c:layout>
                <c:manualLayout>
                  <c:x val="-7.7499999999999999E-3"/>
                  <c:y val="0.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E7F-49A6-802D-8C8FE0B73DEF}"/>
                </c:ext>
              </c:extLst>
            </c:dLbl>
            <c:dLbl>
              <c:idx val="6"/>
              <c:layout>
                <c:manualLayout>
                  <c:x val="-8.99999999999999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E7F-49A6-802D-8C8FE0B73DEF}"/>
                </c:ext>
              </c:extLst>
            </c:dLbl>
            <c:dLbl>
              <c:idx val="7"/>
              <c:layout>
                <c:manualLayout>
                  <c:x val="-7.74999999999999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E7F-49A6-802D-8C8FE0B73DEF}"/>
                </c:ext>
              </c:extLst>
            </c:dLbl>
            <c:dLbl>
              <c:idx val="8"/>
              <c:layout>
                <c:manualLayout>
                  <c:x val="-7.499999999999999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E7F-49A6-802D-8C8FE0B73DEF}"/>
                </c:ext>
              </c:extLst>
            </c:dLbl>
            <c:dLbl>
              <c:idx val="9"/>
              <c:layout>
                <c:manualLayout>
                  <c:x val="-8.7500000000000008E-3"/>
                  <c:y val="5.7499999999999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E7F-49A6-802D-8C8FE0B73DEF}"/>
                </c:ext>
              </c:extLst>
            </c:dLbl>
            <c:dLbl>
              <c:idx val="10"/>
              <c:layout>
                <c:manualLayout>
                  <c:x val="-1.2500000000000001E-2"/>
                  <c:y val="5.25000000000000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E7F-49A6-802D-8C8FE0B73DEF}"/>
                </c:ext>
              </c:extLst>
            </c:dLbl>
            <c:dLbl>
              <c:idx val="11"/>
              <c:layout>
                <c:manualLayout>
                  <c:x val="-1.17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E7F-49A6-802D-8C8FE0B73DEF}"/>
                </c:ext>
              </c:extLst>
            </c:dLbl>
            <c:dLbl>
              <c:idx val="12"/>
              <c:layout>
                <c:manualLayout>
                  <c:x val="-8.999999999999999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E7F-49A6-802D-8C8FE0B73DEF}"/>
                </c:ext>
              </c:extLst>
            </c:dLbl>
            <c:dLbl>
              <c:idx val="13"/>
              <c:layout>
                <c:manualLayout>
                  <c:x val="-8.75000000000000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E7F-49A6-802D-8C8FE0B73DEF}"/>
                </c:ext>
              </c:extLst>
            </c:dLbl>
            <c:dLbl>
              <c:idx val="14"/>
              <c:layout>
                <c:manualLayout>
                  <c:x val="-0.01"/>
                  <c:y val="-5.00000000000000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E7F-49A6-802D-8C8FE0B73DEF}"/>
                </c:ext>
              </c:extLst>
            </c:dLbl>
            <c:dLbl>
              <c:idx val="15"/>
              <c:layout>
                <c:manualLayout>
                  <c:x val="-7.000000000000000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E7F-49A6-802D-8C8FE0B73DEF}"/>
                </c:ext>
              </c:extLst>
            </c:dLbl>
            <c:spPr>
              <a:noFill/>
              <a:ln w="9525">
                <a:noFill/>
              </a:ln>
            </c:spPr>
            <c:txPr>
              <a:bodyPr rot="0" vert="horz"/>
              <a:lstStyle/>
              <a:p>
                <a:pPr algn="ctr">
                  <a:defRPr lang="en-US" sz="1000" b="1" u="none" baseline="0">
                    <a:solidFill>
                      <a:schemeClr val="accent5">
                        <a:lumMod val="75000"/>
                      </a:schemeClr>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('12'!$B$4:$L$4,'12'!$N$4:$R$4)</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Croatia nonlife</c:v>
                </c:pt>
                <c:pt idx="11">
                  <c:v>Croatia life</c:v>
                </c:pt>
                <c:pt idx="12">
                  <c:v>Grawe</c:v>
                </c:pt>
                <c:pt idx="13">
                  <c:v>Winner life</c:v>
                </c:pt>
                <c:pt idx="14">
                  <c:v>Uniqa life</c:v>
                </c:pt>
                <c:pt idx="15">
                  <c:v>Triglav life</c:v>
                </c:pt>
              </c:strCache>
            </c:strRef>
          </c:cat>
          <c:val>
            <c:numRef>
              <c:f>('12'!$B$6:$L$6,'12'!$N$6:$R$6)</c:f>
              <c:numCache>
                <c:formatCode>#,##0</c:formatCode>
                <c:ptCount val="16"/>
                <c:pt idx="0">
                  <c:v>86273</c:v>
                </c:pt>
                <c:pt idx="1">
                  <c:v>195044</c:v>
                </c:pt>
                <c:pt idx="2">
                  <c:v>152221</c:v>
                </c:pt>
                <c:pt idx="3">
                  <c:v>141961</c:v>
                </c:pt>
                <c:pt idx="4">
                  <c:v>190310</c:v>
                </c:pt>
                <c:pt idx="5">
                  <c:v>77165</c:v>
                </c:pt>
                <c:pt idx="6">
                  <c:v>59925</c:v>
                </c:pt>
                <c:pt idx="7">
                  <c:v>179875</c:v>
                </c:pt>
                <c:pt idx="8">
                  <c:v>112255</c:v>
                </c:pt>
                <c:pt idx="9">
                  <c:v>99421</c:v>
                </c:pt>
                <c:pt idx="10">
                  <c:v>150098</c:v>
                </c:pt>
                <c:pt idx="11">
                  <c:v>195240</c:v>
                </c:pt>
                <c:pt idx="12">
                  <c:v>150611</c:v>
                </c:pt>
                <c:pt idx="13">
                  <c:v>67454</c:v>
                </c:pt>
                <c:pt idx="14">
                  <c:v>63119</c:v>
                </c:pt>
                <c:pt idx="15">
                  <c:v>21864</c:v>
                </c:pt>
              </c:numCache>
            </c:numRef>
          </c:val>
          <c:extLst>
            <c:ext xmlns:c16="http://schemas.microsoft.com/office/drawing/2014/chart" uri="{C3380CC4-5D6E-409C-BE32-E72D297353CC}">
              <c16:uniqueId val="{0000000A-FBEE-4018-AE86-FF0639A90A46}"/>
            </c:ext>
          </c:extLst>
        </c:ser>
        <c:ser>
          <c:idx val="1"/>
          <c:order val="1"/>
          <c:tx>
            <c:strRef>
              <c:f>'12'!$A$5</c:f>
              <c:strCache>
                <c:ptCount val="1"/>
                <c:pt idx="0">
                  <c:v>Total capital</c:v>
                </c:pt>
              </c:strCache>
            </c:strRef>
          </c:tx>
          <c:spPr>
            <a:solidFill>
              <a:schemeClr val="bg1">
                <a:lumMod val="65000"/>
              </a:schemeClr>
            </a:solidFill>
            <a:ln w="9525" cap="flat" cmpd="sng">
              <a:solidFill>
                <a:schemeClr val="accent5">
                  <a:lumMod val="75000"/>
                </a:schemeClr>
              </a:solidFill>
            </a:ln>
          </c:spPr>
          <c:invertIfNegative val="0"/>
          <c:dPt>
            <c:idx val="0"/>
            <c:invertIfNegative val="0"/>
            <c:bubble3D val="0"/>
            <c:extLst>
              <c:ext xmlns:c16="http://schemas.microsoft.com/office/drawing/2014/chart" uri="{C3380CC4-5D6E-409C-BE32-E72D297353CC}">
                <c16:uniqueId val="{00000015-FE7F-49A6-802D-8C8FE0B73DEF}"/>
              </c:ext>
            </c:extLst>
          </c:dPt>
          <c:dLbls>
            <c:dLbl>
              <c:idx val="1"/>
              <c:layout>
                <c:manualLayout>
                  <c:x val="1.025E-2"/>
                  <c:y val="-2.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E7F-49A6-802D-8C8FE0B73DEF}"/>
                </c:ext>
              </c:extLst>
            </c:dLbl>
            <c:dLbl>
              <c:idx val="2"/>
              <c:layout>
                <c:manualLayout>
                  <c:x val="5.2500000000000003E-3"/>
                  <c:y val="-4.9500000000000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E7F-49A6-802D-8C8FE0B73DEF}"/>
                </c:ext>
              </c:extLst>
            </c:dLbl>
            <c:dLbl>
              <c:idx val="4"/>
              <c:layout>
                <c:manualLayout>
                  <c:x val="6.0000000000000001E-3"/>
                  <c:y val="-5.1499999999999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E7F-49A6-802D-8C8FE0B73DEF}"/>
                </c:ext>
              </c:extLst>
            </c:dLbl>
            <c:dLbl>
              <c:idx val="7"/>
              <c:layout>
                <c:manualLayout>
                  <c:x val="0"/>
                  <c:y val="-3.7499999999999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E7F-49A6-802D-8C8FE0B73DEF}"/>
                </c:ext>
              </c:extLst>
            </c:dLbl>
            <c:dLbl>
              <c:idx val="8"/>
              <c:layout>
                <c:manualLayout>
                  <c:x val="5.0000000000000001E-3"/>
                  <c:y val="-4.2250000000000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E7F-49A6-802D-8C8FE0B73DEF}"/>
                </c:ext>
              </c:extLst>
            </c:dLbl>
            <c:dLbl>
              <c:idx val="11"/>
              <c:layout>
                <c:manualLayout>
                  <c:x val="3.5000000000000001E-3"/>
                  <c:y val="-2.3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E7F-49A6-802D-8C8FE0B73DEF}"/>
                </c:ext>
              </c:extLst>
            </c:dLbl>
            <c:dLbl>
              <c:idx val="12"/>
              <c:layout>
                <c:manualLayout>
                  <c:x val="4.2500000000000003E-3"/>
                  <c:y val="-3.2750000000000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FE7F-49A6-802D-8C8FE0B73DEF}"/>
                </c:ext>
              </c:extLst>
            </c:dLbl>
            <c:dLbl>
              <c:idx val="15"/>
              <c:layout>
                <c:manualLayout>
                  <c:x val="-3.0000000000000001E-3"/>
                  <c:y val="-2.4500000000000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FE7F-49A6-802D-8C8FE0B73DEF}"/>
                </c:ext>
              </c:extLst>
            </c:dLbl>
            <c:spPr>
              <a:noFill/>
              <a:ln w="9525">
                <a:noFill/>
              </a:ln>
            </c:spPr>
            <c:txPr>
              <a:bodyPr rot="0" vert="horz"/>
              <a:lstStyle/>
              <a:p>
                <a:pPr algn="ctr">
                  <a:defRPr lang="en-US" sz="1000" b="1" u="none" baseline="0">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('12'!$B$4:$L$4,'12'!$N$4:$R$4)</c:f>
              <c:strCache>
                <c:ptCount val="16"/>
                <c:pt idx="0">
                  <c:v>Makedonija</c:v>
                </c:pt>
                <c:pt idx="1">
                  <c:v>Triglav</c:v>
                </c:pt>
                <c:pt idx="2">
                  <c:v>Sava</c:v>
                </c:pt>
                <c:pt idx="3">
                  <c:v>Evroins</c:v>
                </c:pt>
                <c:pt idx="4">
                  <c:v>Eurolink</c:v>
                </c:pt>
                <c:pt idx="5">
                  <c:v>Winner</c:v>
                </c:pt>
                <c:pt idx="6">
                  <c:v>Grawe nonlife</c:v>
                </c:pt>
                <c:pt idx="7">
                  <c:v>Uniqa</c:v>
                </c:pt>
                <c:pt idx="8">
                  <c:v>Insur. Policy</c:v>
                </c:pt>
                <c:pt idx="9">
                  <c:v>Halk</c:v>
                </c:pt>
                <c:pt idx="10">
                  <c:v>Croatia nonlife</c:v>
                </c:pt>
                <c:pt idx="11">
                  <c:v>Croatia life</c:v>
                </c:pt>
                <c:pt idx="12">
                  <c:v>Grawe</c:v>
                </c:pt>
                <c:pt idx="13">
                  <c:v>Winner life</c:v>
                </c:pt>
                <c:pt idx="14">
                  <c:v>Uniqa life</c:v>
                </c:pt>
                <c:pt idx="15">
                  <c:v>Triglav life</c:v>
                </c:pt>
              </c:strCache>
            </c:strRef>
          </c:cat>
          <c:val>
            <c:numRef>
              <c:f>('12'!$B$5:$L$5,'12'!$N$5:$R$5)</c:f>
              <c:numCache>
                <c:formatCode>#,##0</c:formatCode>
                <c:ptCount val="16"/>
                <c:pt idx="0">
                  <c:v>1423990</c:v>
                </c:pt>
                <c:pt idx="1">
                  <c:v>815434</c:v>
                </c:pt>
                <c:pt idx="2">
                  <c:v>382772</c:v>
                </c:pt>
                <c:pt idx="3">
                  <c:v>353574</c:v>
                </c:pt>
                <c:pt idx="4">
                  <c:v>552039</c:v>
                </c:pt>
                <c:pt idx="5">
                  <c:v>392117</c:v>
                </c:pt>
                <c:pt idx="6">
                  <c:v>232371</c:v>
                </c:pt>
                <c:pt idx="7">
                  <c:v>346735</c:v>
                </c:pt>
                <c:pt idx="8">
                  <c:v>526542</c:v>
                </c:pt>
                <c:pt idx="9">
                  <c:v>268619</c:v>
                </c:pt>
                <c:pt idx="10">
                  <c:v>202382</c:v>
                </c:pt>
                <c:pt idx="11">
                  <c:v>542953</c:v>
                </c:pt>
                <c:pt idx="12">
                  <c:v>575992</c:v>
                </c:pt>
                <c:pt idx="13">
                  <c:v>256211</c:v>
                </c:pt>
                <c:pt idx="14">
                  <c:v>217328</c:v>
                </c:pt>
                <c:pt idx="15">
                  <c:v>236203</c:v>
                </c:pt>
              </c:numCache>
            </c:numRef>
          </c:val>
          <c:extLst>
            <c:ext xmlns:c16="http://schemas.microsoft.com/office/drawing/2014/chart" uri="{C3380CC4-5D6E-409C-BE32-E72D297353CC}">
              <c16:uniqueId val="{0000000D-FBEE-4018-AE86-FF0639A90A46}"/>
            </c:ext>
          </c:extLst>
        </c:ser>
        <c:dLbls>
          <c:showLegendKey val="0"/>
          <c:showVal val="0"/>
          <c:showCatName val="0"/>
          <c:showSerName val="0"/>
          <c:showPercent val="0"/>
          <c:showBubbleSize val="0"/>
        </c:dLbls>
        <c:gapWidth val="150"/>
        <c:axId val="2139008988"/>
        <c:axId val="1489332237"/>
      </c:barChart>
      <c:catAx>
        <c:axId val="2139008988"/>
        <c:scaling>
          <c:orientation val="minMax"/>
        </c:scaling>
        <c:delete val="0"/>
        <c:axPos val="b"/>
        <c:numFmt formatCode="General" sourceLinked="0"/>
        <c:majorTickMark val="in"/>
        <c:minorTickMark val="cross"/>
        <c:tickLblPos val="low"/>
        <c:spPr>
          <a:ln w="9525" cap="flat" cmpd="sng"/>
        </c:spPr>
        <c:txPr>
          <a:bodyPr rot="0" vert="horz"/>
          <a:lstStyle/>
          <a:p>
            <a:pPr>
              <a:defRPr lang="en-US" sz="900" b="1" u="none" baseline="0">
                <a:latin typeface="Calibri"/>
                <a:ea typeface="Calibri"/>
                <a:cs typeface="Calibri"/>
              </a:defRPr>
            </a:pPr>
            <a:endParaRPr lang="en-US"/>
          </a:p>
        </c:txPr>
        <c:crossAx val="1489332237"/>
        <c:crosses val="autoZero"/>
        <c:auto val="1"/>
        <c:lblAlgn val="ctr"/>
        <c:lblOffset val="100"/>
        <c:noMultiLvlLbl val="0"/>
      </c:catAx>
      <c:valAx>
        <c:axId val="1489332237"/>
        <c:scaling>
          <c:orientation val="minMax"/>
          <c:max val="1750000.0000000002"/>
        </c:scaling>
        <c:delete val="0"/>
        <c:axPos val="l"/>
        <c:majorGridlines>
          <c:spPr>
            <a:ln w="9525" cap="flat" cmpd="sng">
              <a:solidFill>
                <a:schemeClr val="bg1">
                  <a:lumMod val="95000"/>
                </a:schemeClr>
              </a:solidFill>
            </a:ln>
          </c:spPr>
        </c:majorGridlines>
        <c:numFmt formatCode="#,##0" sourceLinked="1"/>
        <c:majorTickMark val="out"/>
        <c:minorTickMark val="none"/>
        <c:tickLblPos val="nextTo"/>
        <c:spPr>
          <a:ln w="9525" cap="flat" cmpd="sng"/>
        </c:spPr>
        <c:crossAx val="2139008988"/>
        <c:crosses val="autoZero"/>
        <c:crossBetween val="between"/>
        <c:majorUnit val="200000"/>
      </c:valAx>
      <c:spPr>
        <a:solidFill>
          <a:schemeClr val="bg1">
            <a:lumMod val="95000"/>
          </a:schemeClr>
        </a:solidFill>
      </c:spPr>
    </c:plotArea>
    <c:legend>
      <c:legendPos val="b"/>
      <c:layout>
        <c:manualLayout>
          <c:xMode val="edge"/>
          <c:yMode val="edge"/>
          <c:x val="0.37025000000000002"/>
          <c:y val="0.89749999999999996"/>
          <c:w val="0.26174999999999998"/>
          <c:h val="0.10249999999999999"/>
        </c:manualLayout>
      </c:layout>
      <c:overlay val="0"/>
    </c:legend>
    <c:plotVisOnly val="1"/>
    <c:dispBlanksAs val="gap"/>
    <c:showDLblsOverMax val="0"/>
  </c:chart>
  <c:spPr>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2</xdr:col>
      <xdr:colOff>507441</xdr:colOff>
      <xdr:row>20</xdr:row>
      <xdr:rowOff>136071</xdr:rowOff>
    </xdr:from>
    <xdr:to>
      <xdr:col>8</xdr:col>
      <xdr:colOff>71437</xdr:colOff>
      <xdr:row>33</xdr:row>
      <xdr:rowOff>166687</xdr:rowOff>
    </xdr:to>
    <xdr:pic>
      <xdr:nvPicPr>
        <xdr:cNvPr id="4" name="Picture 3" descr="http://illingworthresearch.com/wp-content/uploads/2011/08/GraphStatistics-1024x759.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876425" y="4333875"/>
          <a:ext cx="3676650" cy="25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428625</xdr:colOff>
      <xdr:row>1</xdr:row>
      <xdr:rowOff>66675</xdr:rowOff>
    </xdr:from>
    <xdr:ext cx="1419225" cy="1419225"/>
    <xdr:pic>
      <xdr:nvPicPr>
        <xdr:cNvPr id="12" name="Picture 1" descr="logo">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stretch>
          <a:fillRect/>
        </a:stretch>
      </xdr:blipFill>
      <xdr:spPr bwMode="auto">
        <a:xfrm>
          <a:off x="1800225" y="266700"/>
          <a:ext cx="1419225" cy="1419225"/>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23811</xdr:colOff>
      <xdr:row>32</xdr:row>
      <xdr:rowOff>164307</xdr:rowOff>
    </xdr:from>
    <xdr:to>
      <xdr:col>14</xdr:col>
      <xdr:colOff>83343</xdr:colOff>
      <xdr:row>49</xdr:row>
      <xdr:rowOff>73819</xdr:rowOff>
    </xdr:to>
    <xdr:graphicFrame macro="">
      <xdr:nvGraphicFramePr>
        <xdr:cNvPr id="2" name="Графикон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71438</xdr:colOff>
      <xdr:row>1</xdr:row>
      <xdr:rowOff>95249</xdr:rowOff>
    </xdr:from>
    <xdr:to>
      <xdr:col>21</xdr:col>
      <xdr:colOff>523875</xdr:colOff>
      <xdr:row>42</xdr:row>
      <xdr:rowOff>126999</xdr:rowOff>
    </xdr:to>
    <xdr:graphicFrame macro="">
      <xdr:nvGraphicFramePr>
        <xdr:cNvPr id="7" name="Графикон 3">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105834</xdr:colOff>
      <xdr:row>13</xdr:row>
      <xdr:rowOff>10584</xdr:rowOff>
    </xdr:from>
    <xdr:to>
      <xdr:col>19</xdr:col>
      <xdr:colOff>620184</xdr:colOff>
      <xdr:row>31</xdr:row>
      <xdr:rowOff>143934</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7</xdr:row>
      <xdr:rowOff>3174</xdr:rowOff>
    </xdr:from>
    <xdr:to>
      <xdr:col>20</xdr:col>
      <xdr:colOff>214312</xdr:colOff>
      <xdr:row>24</xdr:row>
      <xdr:rowOff>107156</xdr:rowOff>
    </xdr:to>
    <xdr:graphicFrame macro="">
      <xdr:nvGraphicFramePr>
        <xdr:cNvPr id="5" name="Chart 4">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K48"/>
  <sheetViews>
    <sheetView showGridLines="0" topLeftCell="A7" zoomScale="70" zoomScaleNormal="70" workbookViewId="0">
      <selection activeCell="A45" sqref="A45:K48"/>
    </sheetView>
  </sheetViews>
  <sheetFormatPr defaultRowHeight="15" x14ac:dyDescent="0.25"/>
  <sheetData>
    <row r="1" spans="1:11" ht="15.75" thickTop="1" x14ac:dyDescent="0.25">
      <c r="A1" s="30"/>
      <c r="B1" s="31"/>
      <c r="C1" s="31"/>
      <c r="D1" s="31"/>
      <c r="E1" s="31"/>
      <c r="F1" s="31"/>
      <c r="G1" s="31"/>
      <c r="H1" s="31"/>
      <c r="I1" s="31"/>
      <c r="J1" s="31"/>
      <c r="K1" s="32"/>
    </row>
    <row r="2" spans="1:11" x14ac:dyDescent="0.25">
      <c r="A2" s="33"/>
      <c r="B2" s="15"/>
      <c r="C2" s="15"/>
      <c r="D2" s="15"/>
      <c r="E2" s="15"/>
      <c r="F2" s="15"/>
      <c r="G2" s="15"/>
      <c r="H2" s="15"/>
      <c r="I2" s="15"/>
      <c r="J2" s="15"/>
      <c r="K2" s="34"/>
    </row>
    <row r="3" spans="1:11" x14ac:dyDescent="0.25">
      <c r="A3" s="33"/>
      <c r="B3" s="15"/>
      <c r="C3" s="15"/>
      <c r="D3" s="15"/>
      <c r="E3" s="15"/>
      <c r="F3" s="134"/>
      <c r="G3" s="15"/>
      <c r="H3" s="15"/>
      <c r="I3" s="15"/>
      <c r="J3" s="15"/>
      <c r="K3" s="34"/>
    </row>
    <row r="4" spans="1:11" ht="21" customHeight="1" x14ac:dyDescent="0.35">
      <c r="A4" s="33"/>
      <c r="B4" s="15"/>
      <c r="C4" s="15"/>
      <c r="D4" s="15"/>
      <c r="E4" s="15"/>
      <c r="F4" s="135" t="s">
        <v>220</v>
      </c>
      <c r="G4" s="135"/>
      <c r="H4" s="15"/>
      <c r="I4" s="15"/>
      <c r="J4" s="15"/>
      <c r="K4" s="34"/>
    </row>
    <row r="5" spans="1:11" ht="21" customHeight="1" x14ac:dyDescent="0.35">
      <c r="A5" s="33"/>
      <c r="B5" s="15"/>
      <c r="C5" s="15"/>
      <c r="D5" s="15"/>
      <c r="E5" s="15"/>
      <c r="F5" s="135" t="s">
        <v>221</v>
      </c>
      <c r="G5" s="135"/>
      <c r="H5" s="15"/>
      <c r="I5" s="15"/>
      <c r="J5" s="15"/>
      <c r="K5" s="34"/>
    </row>
    <row r="6" spans="1:11" ht="21" customHeight="1" x14ac:dyDescent="0.35">
      <c r="A6" s="33"/>
      <c r="B6" s="15"/>
      <c r="C6" s="15"/>
      <c r="D6" s="15"/>
      <c r="E6" s="15"/>
      <c r="F6" s="135" t="s">
        <v>222</v>
      </c>
      <c r="G6" s="135"/>
      <c r="H6" s="15"/>
      <c r="I6" s="15"/>
      <c r="J6" s="15"/>
      <c r="K6" s="34"/>
    </row>
    <row r="7" spans="1:11" ht="21" x14ac:dyDescent="0.35">
      <c r="A7" s="33"/>
      <c r="B7" s="15"/>
      <c r="C7" s="15"/>
      <c r="D7" s="15"/>
      <c r="E7" s="15"/>
      <c r="F7" s="135"/>
      <c r="G7" s="135"/>
      <c r="H7" s="15"/>
      <c r="I7" s="15"/>
      <c r="J7" s="15"/>
      <c r="K7" s="34"/>
    </row>
    <row r="8" spans="1:11" ht="21" x14ac:dyDescent="0.35">
      <c r="A8" s="33"/>
      <c r="B8" s="15"/>
      <c r="C8" s="15"/>
      <c r="D8" s="15"/>
      <c r="E8" s="15"/>
      <c r="F8" s="133"/>
      <c r="G8" s="133"/>
      <c r="H8" s="15"/>
      <c r="I8" s="15"/>
      <c r="J8" s="15"/>
      <c r="K8" s="34"/>
    </row>
    <row r="9" spans="1:11" ht="15" customHeight="1" x14ac:dyDescent="0.25">
      <c r="A9" s="14" t="s">
        <v>228</v>
      </c>
      <c r="B9" s="13"/>
      <c r="C9" s="13"/>
      <c r="D9" s="13"/>
      <c r="E9" s="13"/>
      <c r="F9" s="13"/>
      <c r="G9" s="13"/>
      <c r="H9" s="13"/>
      <c r="I9" s="13"/>
      <c r="J9" s="13"/>
      <c r="K9" s="12"/>
    </row>
    <row r="10" spans="1:11" ht="15" customHeight="1" x14ac:dyDescent="0.25">
      <c r="A10" s="14"/>
      <c r="B10" s="13"/>
      <c r="C10" s="13"/>
      <c r="D10" s="13"/>
      <c r="E10" s="13"/>
      <c r="F10" s="13"/>
      <c r="G10" s="13"/>
      <c r="H10" s="13"/>
      <c r="I10" s="13"/>
      <c r="J10" s="13"/>
      <c r="K10" s="12"/>
    </row>
    <row r="11" spans="1:11" ht="15" customHeight="1" x14ac:dyDescent="0.25">
      <c r="A11" s="105"/>
      <c r="B11" s="103"/>
      <c r="C11" s="103"/>
      <c r="D11" s="103"/>
      <c r="E11" s="103"/>
      <c r="F11" s="103"/>
      <c r="G11" s="103"/>
      <c r="H11" s="103"/>
      <c r="I11" s="103"/>
      <c r="J11" s="103"/>
      <c r="K11" s="104"/>
    </row>
    <row r="12" spans="1:11" ht="15" customHeight="1" x14ac:dyDescent="0.25">
      <c r="A12" s="105"/>
      <c r="B12" s="103"/>
      <c r="C12" s="103"/>
      <c r="D12" s="103"/>
      <c r="E12" s="103"/>
      <c r="F12" s="103"/>
      <c r="G12" s="103"/>
      <c r="H12" s="103"/>
      <c r="I12" s="103"/>
      <c r="J12" s="103"/>
      <c r="K12" s="104"/>
    </row>
    <row r="13" spans="1:11" ht="15" customHeight="1" x14ac:dyDescent="0.25">
      <c r="A13" s="105"/>
      <c r="B13" s="103"/>
      <c r="C13" s="103"/>
      <c r="D13" s="103"/>
      <c r="E13" s="103"/>
      <c r="F13" s="103"/>
      <c r="G13" s="103"/>
      <c r="H13" s="103"/>
      <c r="I13" s="103"/>
      <c r="J13" s="103"/>
      <c r="K13" s="104"/>
    </row>
    <row r="14" spans="1:11" ht="15" customHeight="1" x14ac:dyDescent="0.25">
      <c r="A14" s="105"/>
      <c r="B14" s="103"/>
      <c r="C14" s="103"/>
      <c r="D14" s="103"/>
      <c r="E14" s="103"/>
      <c r="F14" s="103"/>
      <c r="G14" s="103"/>
      <c r="H14" s="103"/>
      <c r="I14" s="103"/>
      <c r="J14" s="103"/>
      <c r="K14" s="104"/>
    </row>
    <row r="15" spans="1:11" ht="15" customHeight="1" x14ac:dyDescent="0.25">
      <c r="A15" s="10" t="s">
        <v>247</v>
      </c>
      <c r="B15" s="9"/>
      <c r="C15" s="9"/>
      <c r="D15" s="9"/>
      <c r="E15" s="9"/>
      <c r="F15" s="9"/>
      <c r="G15" s="9"/>
      <c r="H15" s="9"/>
      <c r="I15" s="9"/>
      <c r="J15" s="9"/>
      <c r="K15" s="8"/>
    </row>
    <row r="16" spans="1:11" ht="15" customHeight="1" x14ac:dyDescent="0.25">
      <c r="A16" s="10"/>
      <c r="B16" s="9"/>
      <c r="C16" s="9"/>
      <c r="D16" s="9"/>
      <c r="E16" s="9"/>
      <c r="F16" s="9"/>
      <c r="G16" s="9"/>
      <c r="H16" s="9"/>
      <c r="I16" s="9"/>
      <c r="J16" s="9"/>
      <c r="K16" s="8"/>
    </row>
    <row r="17" spans="1:11" ht="15" customHeight="1" x14ac:dyDescent="0.25">
      <c r="A17" s="10"/>
      <c r="B17" s="9"/>
      <c r="C17" s="9"/>
      <c r="D17" s="9"/>
      <c r="E17" s="9"/>
      <c r="F17" s="9"/>
      <c r="G17" s="9"/>
      <c r="H17" s="9"/>
      <c r="I17" s="9"/>
      <c r="J17" s="9"/>
      <c r="K17" s="8"/>
    </row>
    <row r="18" spans="1:11" ht="15" customHeight="1" x14ac:dyDescent="0.25">
      <c r="A18" s="10"/>
      <c r="B18" s="9"/>
      <c r="C18" s="9"/>
      <c r="D18" s="9"/>
      <c r="E18" s="9"/>
      <c r="F18" s="9"/>
      <c r="G18" s="9"/>
      <c r="H18" s="9"/>
      <c r="I18" s="9"/>
      <c r="J18" s="9"/>
      <c r="K18" s="8"/>
    </row>
    <row r="19" spans="1:11" ht="15" customHeight="1" x14ac:dyDescent="0.25">
      <c r="A19" s="10"/>
      <c r="B19" s="9"/>
      <c r="C19" s="9"/>
      <c r="D19" s="9"/>
      <c r="E19" s="9"/>
      <c r="F19" s="9"/>
      <c r="G19" s="9"/>
      <c r="H19" s="9"/>
      <c r="I19" s="9"/>
      <c r="J19" s="9"/>
      <c r="K19" s="8"/>
    </row>
    <row r="20" spans="1:11" ht="15" customHeight="1" x14ac:dyDescent="0.25">
      <c r="A20" s="10"/>
      <c r="B20" s="9"/>
      <c r="C20" s="9"/>
      <c r="D20" s="9"/>
      <c r="E20" s="9"/>
      <c r="F20" s="9"/>
      <c r="G20" s="9"/>
      <c r="H20" s="9"/>
      <c r="I20" s="9"/>
      <c r="J20" s="9"/>
      <c r="K20" s="8"/>
    </row>
    <row r="21" spans="1:11" ht="15" customHeight="1" x14ac:dyDescent="0.25">
      <c r="A21" s="10"/>
      <c r="B21" s="9"/>
      <c r="C21" s="9"/>
      <c r="D21" s="9"/>
      <c r="E21" s="9"/>
      <c r="F21" s="9"/>
      <c r="G21" s="9"/>
      <c r="H21" s="9"/>
      <c r="I21" s="9"/>
      <c r="J21" s="9"/>
      <c r="K21" s="8"/>
    </row>
    <row r="22" spans="1:11" ht="15" customHeight="1" x14ac:dyDescent="0.25">
      <c r="A22" s="33"/>
      <c r="B22" s="15"/>
      <c r="C22" s="15"/>
      <c r="D22" s="15"/>
      <c r="E22" s="15"/>
      <c r="F22" s="15"/>
      <c r="G22" s="15"/>
      <c r="H22" s="15"/>
      <c r="I22" s="15"/>
      <c r="J22" s="15"/>
      <c r="K22" s="34"/>
    </row>
    <row r="23" spans="1:11" x14ac:dyDescent="0.25">
      <c r="A23" s="33"/>
      <c r="B23" s="15"/>
      <c r="C23" s="15"/>
      <c r="D23" s="15"/>
      <c r="E23" s="15"/>
      <c r="F23" s="15"/>
      <c r="G23" s="15"/>
      <c r="H23" s="15"/>
      <c r="I23" s="15"/>
      <c r="J23" s="15"/>
      <c r="K23" s="34"/>
    </row>
    <row r="24" spans="1:11" x14ac:dyDescent="0.25">
      <c r="A24" s="33"/>
      <c r="B24" s="15"/>
      <c r="C24" s="15"/>
      <c r="D24" s="15"/>
      <c r="E24" s="15"/>
      <c r="F24" s="15"/>
      <c r="G24" s="15"/>
      <c r="H24" s="15"/>
      <c r="I24" s="15"/>
      <c r="J24" s="15"/>
      <c r="K24" s="34"/>
    </row>
    <row r="25" spans="1:11" x14ac:dyDescent="0.25">
      <c r="A25" s="33"/>
      <c r="B25" s="15"/>
      <c r="C25" s="15"/>
      <c r="D25" s="15"/>
      <c r="E25" s="15"/>
      <c r="F25" s="15"/>
      <c r="G25" s="15"/>
      <c r="H25" s="15"/>
      <c r="I25" s="15"/>
      <c r="J25" s="15"/>
      <c r="K25" s="34"/>
    </row>
    <row r="26" spans="1:11" x14ac:dyDescent="0.25">
      <c r="A26" s="33"/>
      <c r="B26" s="15"/>
      <c r="C26" s="15"/>
      <c r="D26" s="15"/>
      <c r="E26" s="15"/>
      <c r="F26" s="15"/>
      <c r="G26" s="15"/>
      <c r="H26" s="15"/>
      <c r="I26" s="15"/>
      <c r="J26" s="15"/>
      <c r="K26" s="34"/>
    </row>
    <row r="27" spans="1:11" x14ac:dyDescent="0.25">
      <c r="A27" s="33"/>
      <c r="B27" s="15"/>
      <c r="C27" s="15"/>
      <c r="D27" s="15"/>
      <c r="E27" s="15"/>
      <c r="F27" s="15"/>
      <c r="G27" s="15"/>
      <c r="H27" s="15"/>
      <c r="I27" s="15"/>
      <c r="J27" s="15"/>
      <c r="K27" s="34"/>
    </row>
    <row r="28" spans="1:11" x14ac:dyDescent="0.25">
      <c r="A28" s="33"/>
      <c r="B28" s="15"/>
      <c r="C28" s="15"/>
      <c r="D28" s="15"/>
      <c r="E28" s="15"/>
      <c r="F28" s="15"/>
      <c r="G28" s="15"/>
      <c r="H28" s="15"/>
      <c r="I28" s="15"/>
      <c r="J28" s="15"/>
      <c r="K28" s="34"/>
    </row>
    <row r="29" spans="1:11" x14ac:dyDescent="0.25">
      <c r="A29" s="33"/>
      <c r="B29" s="15"/>
      <c r="C29" s="15"/>
      <c r="D29" s="15"/>
      <c r="E29" s="15"/>
      <c r="F29" s="15"/>
      <c r="G29" s="29"/>
      <c r="H29" s="15"/>
      <c r="I29" s="15"/>
      <c r="J29" s="15"/>
      <c r="K29" s="34"/>
    </row>
    <row r="30" spans="1:11" x14ac:dyDescent="0.25">
      <c r="A30" s="33"/>
      <c r="B30" s="15"/>
      <c r="C30" s="15"/>
      <c r="D30" s="15"/>
      <c r="E30" s="15"/>
      <c r="F30" s="15"/>
      <c r="G30" s="15"/>
      <c r="H30" s="15"/>
      <c r="I30" s="15"/>
      <c r="J30" s="15"/>
      <c r="K30" s="34"/>
    </row>
    <row r="31" spans="1:11" x14ac:dyDescent="0.25">
      <c r="A31" s="33"/>
      <c r="B31" s="15"/>
      <c r="C31" s="15"/>
      <c r="D31" s="15"/>
      <c r="E31" s="15"/>
      <c r="F31" s="15"/>
      <c r="G31" s="15"/>
      <c r="H31" s="15"/>
      <c r="I31" s="15"/>
      <c r="J31" s="15"/>
      <c r="K31" s="34"/>
    </row>
    <row r="32" spans="1:11" x14ac:dyDescent="0.25">
      <c r="A32" s="33"/>
      <c r="B32" s="15"/>
      <c r="C32" s="15"/>
      <c r="D32" s="15"/>
      <c r="E32" s="15"/>
      <c r="F32" s="15"/>
      <c r="G32" s="15"/>
      <c r="H32" s="15"/>
      <c r="I32" s="15"/>
      <c r="J32" s="15"/>
      <c r="K32" s="34"/>
    </row>
    <row r="33" spans="1:11" x14ac:dyDescent="0.25">
      <c r="A33" s="33"/>
      <c r="B33" s="15"/>
      <c r="C33" s="15"/>
      <c r="D33" s="15"/>
      <c r="E33" s="15"/>
      <c r="F33" s="15"/>
      <c r="G33" s="15"/>
      <c r="H33" s="15"/>
      <c r="I33" s="15"/>
      <c r="J33" s="15"/>
      <c r="K33" s="34"/>
    </row>
    <row r="34" spans="1:11" x14ac:dyDescent="0.25">
      <c r="A34" s="33"/>
      <c r="B34" s="15"/>
      <c r="C34" s="15"/>
      <c r="D34" s="15"/>
      <c r="E34" s="15"/>
      <c r="F34" s="15"/>
      <c r="G34" s="15"/>
      <c r="H34" s="15"/>
      <c r="I34" s="15"/>
      <c r="J34" s="15"/>
      <c r="K34" s="34"/>
    </row>
    <row r="35" spans="1:11" x14ac:dyDescent="0.25">
      <c r="A35" s="33"/>
      <c r="B35" s="15"/>
      <c r="C35" s="15"/>
      <c r="D35" s="15"/>
      <c r="E35" s="15"/>
      <c r="F35" s="15"/>
      <c r="G35" s="15"/>
      <c r="H35" s="15"/>
      <c r="I35" s="15"/>
      <c r="J35" s="15"/>
      <c r="K35" s="34"/>
    </row>
    <row r="36" spans="1:11" x14ac:dyDescent="0.25">
      <c r="A36" s="33"/>
      <c r="B36" s="15"/>
      <c r="C36" s="15"/>
      <c r="D36" s="15"/>
      <c r="E36" s="15"/>
      <c r="F36" s="15"/>
      <c r="G36" s="15"/>
      <c r="H36" s="15"/>
      <c r="I36" s="15"/>
      <c r="J36" s="15"/>
      <c r="K36" s="34"/>
    </row>
    <row r="37" spans="1:11" x14ac:dyDescent="0.25">
      <c r="A37" s="33"/>
      <c r="B37" s="15"/>
      <c r="C37" s="15"/>
      <c r="D37" s="15"/>
      <c r="E37" s="15"/>
      <c r="F37" s="15"/>
      <c r="G37" s="15"/>
      <c r="H37" s="15"/>
      <c r="I37" s="15"/>
      <c r="J37" s="15"/>
      <c r="K37" s="34"/>
    </row>
    <row r="38" spans="1:11" x14ac:dyDescent="0.25">
      <c r="A38" s="33"/>
      <c r="B38" s="15"/>
      <c r="C38" s="15"/>
      <c r="D38" s="15"/>
      <c r="E38" s="15"/>
      <c r="F38" s="15"/>
      <c r="G38" s="15"/>
      <c r="H38" s="15"/>
      <c r="I38" s="15"/>
      <c r="J38" s="15"/>
      <c r="K38" s="34"/>
    </row>
    <row r="39" spans="1:11" x14ac:dyDescent="0.25">
      <c r="A39" s="33"/>
      <c r="B39" s="15"/>
      <c r="C39" s="15"/>
      <c r="D39" s="15"/>
      <c r="E39" s="15"/>
      <c r="F39" s="15"/>
      <c r="G39" s="15"/>
      <c r="H39" s="15"/>
      <c r="I39" s="15"/>
      <c r="J39" s="15"/>
      <c r="K39" s="34"/>
    </row>
    <row r="40" spans="1:11" ht="18.75" customHeight="1" x14ac:dyDescent="0.35">
      <c r="A40" s="33"/>
      <c r="B40" s="15"/>
      <c r="C40" s="15"/>
      <c r="D40" s="7" t="s">
        <v>248</v>
      </c>
      <c r="E40" s="7"/>
      <c r="F40" s="7"/>
      <c r="G40" s="7"/>
      <c r="H40" s="7"/>
      <c r="I40" s="15"/>
      <c r="J40" s="15"/>
      <c r="K40" s="34"/>
    </row>
    <row r="41" spans="1:11" x14ac:dyDescent="0.25">
      <c r="A41" s="33"/>
      <c r="B41" s="15"/>
      <c r="C41" s="15"/>
      <c r="D41" s="15"/>
      <c r="E41" s="15"/>
      <c r="F41" s="15"/>
      <c r="G41" s="15"/>
      <c r="H41" s="15"/>
      <c r="I41" s="15"/>
      <c r="J41" s="15"/>
      <c r="K41" s="34"/>
    </row>
    <row r="42" spans="1:11" x14ac:dyDescent="0.25">
      <c r="A42" s="33"/>
      <c r="B42" s="15"/>
      <c r="C42" s="15"/>
      <c r="D42" s="15"/>
      <c r="E42" s="15"/>
      <c r="F42" s="15"/>
      <c r="G42" s="15"/>
      <c r="H42" s="15"/>
      <c r="I42" s="15"/>
      <c r="J42" s="15"/>
      <c r="K42" s="34"/>
    </row>
    <row r="43" spans="1:11" x14ac:dyDescent="0.25">
      <c r="A43" s="33"/>
      <c r="B43" s="15"/>
      <c r="C43" s="15"/>
      <c r="D43" s="15"/>
      <c r="E43" s="15"/>
      <c r="F43" s="15"/>
      <c r="G43" s="15"/>
      <c r="H43" s="15"/>
      <c r="I43" s="15"/>
      <c r="J43" s="15"/>
      <c r="K43" s="34"/>
    </row>
    <row r="44" spans="1:11" ht="15.75" thickBot="1" x14ac:dyDescent="0.3">
      <c r="A44" s="35"/>
      <c r="B44" s="36"/>
      <c r="C44" s="36"/>
      <c r="D44" s="36"/>
      <c r="E44" s="36"/>
      <c r="F44" s="36"/>
      <c r="G44" s="36"/>
      <c r="H44" s="36"/>
      <c r="I44" s="36"/>
      <c r="J44" s="36"/>
      <c r="K44" s="37"/>
    </row>
    <row r="45" spans="1:11" ht="15" customHeight="1" thickTop="1" x14ac:dyDescent="0.25">
      <c r="A45" s="11" t="s">
        <v>249</v>
      </c>
      <c r="B45" s="11"/>
      <c r="C45" s="11"/>
      <c r="D45" s="11"/>
      <c r="E45" s="11"/>
      <c r="F45" s="11"/>
      <c r="G45" s="11"/>
      <c r="H45" s="11"/>
      <c r="I45" s="11"/>
      <c r="J45" s="11"/>
      <c r="K45" s="11"/>
    </row>
    <row r="46" spans="1:11" x14ac:dyDescent="0.25">
      <c r="A46" s="11"/>
      <c r="B46" s="11"/>
      <c r="C46" s="11"/>
      <c r="D46" s="11"/>
      <c r="E46" s="11"/>
      <c r="F46" s="11"/>
      <c r="G46" s="11"/>
      <c r="H46" s="11"/>
      <c r="I46" s="11"/>
      <c r="J46" s="11"/>
      <c r="K46" s="11"/>
    </row>
    <row r="47" spans="1:11" x14ac:dyDescent="0.25">
      <c r="A47" s="11"/>
      <c r="B47" s="11"/>
      <c r="C47" s="11"/>
      <c r="D47" s="11"/>
      <c r="E47" s="11"/>
      <c r="F47" s="11"/>
      <c r="G47" s="11"/>
      <c r="H47" s="11"/>
      <c r="I47" s="11"/>
      <c r="J47" s="11"/>
      <c r="K47" s="11"/>
    </row>
    <row r="48" spans="1:11" ht="45" customHeight="1" x14ac:dyDescent="0.25">
      <c r="A48" s="11"/>
      <c r="B48" s="11"/>
      <c r="C48" s="11"/>
      <c r="D48" s="11"/>
      <c r="E48" s="11"/>
      <c r="F48" s="11"/>
      <c r="G48" s="11"/>
      <c r="H48" s="11"/>
      <c r="I48" s="11"/>
      <c r="J48" s="11"/>
      <c r="K48" s="11"/>
    </row>
  </sheetData>
  <mergeCells count="4">
    <mergeCell ref="A9:K10"/>
    <mergeCell ref="A45:K48"/>
    <mergeCell ref="A15:K21"/>
    <mergeCell ref="D40:H40"/>
  </mergeCells>
  <printOptions horizontalCentered="1" verticalCentered="1"/>
  <pageMargins left="0.62992125984251968" right="0.62992125984251968" top="0" bottom="0" header="0.31496062992125984" footer="0.31496062992125984"/>
  <pageSetup paperSize="9" scale="8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1:N48"/>
  <sheetViews>
    <sheetView showGridLines="0" workbookViewId="0">
      <selection activeCell="G21" sqref="G21"/>
    </sheetView>
  </sheetViews>
  <sheetFormatPr defaultRowHeight="15" x14ac:dyDescent="0.25"/>
  <cols>
    <col min="1" max="1" width="4.140625" bestFit="1" customWidth="1"/>
    <col min="2" max="2" width="15.140625" bestFit="1" customWidth="1"/>
    <col min="3" max="3" width="14.42578125" bestFit="1" customWidth="1"/>
    <col min="4" max="4" width="14.5703125" customWidth="1"/>
    <col min="5" max="5" width="15.85546875" customWidth="1"/>
    <col min="6" max="6" width="10.28515625" customWidth="1"/>
    <col min="7" max="7" width="9.140625" customWidth="1"/>
    <col min="8" max="8" width="22.42578125" customWidth="1"/>
  </cols>
  <sheetData>
    <row r="1" spans="1:14" ht="18.75" x14ac:dyDescent="0.3">
      <c r="A1" s="304" t="s">
        <v>219</v>
      </c>
      <c r="B1" s="304"/>
      <c r="C1" s="304"/>
      <c r="D1" s="304"/>
      <c r="E1" s="304"/>
      <c r="F1" s="78"/>
      <c r="G1" s="78"/>
    </row>
    <row r="2" spans="1:14" ht="15.75" thickBot="1" x14ac:dyDescent="0.3">
      <c r="E2" s="16" t="s">
        <v>32</v>
      </c>
    </row>
    <row r="3" spans="1:14" ht="39" customHeight="1" thickBot="1" x14ac:dyDescent="0.3">
      <c r="A3" s="106" t="s">
        <v>1</v>
      </c>
      <c r="B3" s="123" t="s">
        <v>33</v>
      </c>
      <c r="C3" s="123" t="s">
        <v>49</v>
      </c>
      <c r="D3" s="123" t="s">
        <v>50</v>
      </c>
      <c r="E3" s="124" t="s">
        <v>51</v>
      </c>
      <c r="F3" s="17"/>
      <c r="H3" s="17"/>
      <c r="I3" s="17"/>
      <c r="J3" s="17"/>
      <c r="K3" s="17"/>
    </row>
    <row r="4" spans="1:14" ht="15.75" thickTop="1" x14ac:dyDescent="0.25">
      <c r="A4" s="125"/>
      <c r="B4" s="126" t="s">
        <v>52</v>
      </c>
      <c r="C4" s="218">
        <f>C5+C6+C7+C8+C9+C10+C11+C12++C13+C14+C15</f>
        <v>805919</v>
      </c>
      <c r="D4" s="218">
        <f t="shared" ref="D4:E4" si="0">D5+D6+D7+D8+D9+D10+D11+D12++D13+D14+D15</f>
        <v>735291</v>
      </c>
      <c r="E4" s="219">
        <f t="shared" si="0"/>
        <v>594432</v>
      </c>
      <c r="F4" s="183"/>
      <c r="H4" s="17"/>
    </row>
    <row r="5" spans="1:14" ht="13.5" customHeight="1" x14ac:dyDescent="0.25">
      <c r="A5" s="112">
        <v>1</v>
      </c>
      <c r="B5" s="79" t="s">
        <v>73</v>
      </c>
      <c r="C5" s="220">
        <v>103467</v>
      </c>
      <c r="D5" s="220">
        <v>79533</v>
      </c>
      <c r="E5" s="221">
        <v>56994</v>
      </c>
      <c r="F5" s="183"/>
      <c r="G5" s="183"/>
      <c r="J5" s="18"/>
      <c r="K5" s="18"/>
      <c r="L5" s="18"/>
      <c r="N5" s="19"/>
    </row>
    <row r="6" spans="1:14" ht="13.5" customHeight="1" x14ac:dyDescent="0.25">
      <c r="A6" s="112">
        <v>2</v>
      </c>
      <c r="B6" s="79" t="s">
        <v>3</v>
      </c>
      <c r="C6" s="220">
        <v>146876</v>
      </c>
      <c r="D6" s="220">
        <v>62071</v>
      </c>
      <c r="E6" s="221">
        <v>37163</v>
      </c>
      <c r="F6" s="183"/>
      <c r="G6" s="183"/>
      <c r="J6" s="18"/>
      <c r="K6" s="18"/>
      <c r="L6" s="18"/>
      <c r="N6" s="19"/>
    </row>
    <row r="7" spans="1:14" ht="13.5" customHeight="1" x14ac:dyDescent="0.25">
      <c r="A7" s="112">
        <v>3</v>
      </c>
      <c r="B7" s="79" t="s">
        <v>4</v>
      </c>
      <c r="C7" s="220">
        <v>95151</v>
      </c>
      <c r="D7" s="220">
        <v>42540</v>
      </c>
      <c r="E7" s="221">
        <v>100843</v>
      </c>
      <c r="F7" s="183"/>
      <c r="G7" s="183"/>
      <c r="J7" s="18"/>
      <c r="K7" s="18"/>
      <c r="L7" s="18"/>
      <c r="N7" s="19"/>
    </row>
    <row r="8" spans="1:14" ht="13.5" customHeight="1" x14ac:dyDescent="0.25">
      <c r="A8" s="112">
        <v>4</v>
      </c>
      <c r="B8" s="79" t="s">
        <v>5</v>
      </c>
      <c r="C8" s="220">
        <v>45931</v>
      </c>
      <c r="D8" s="220">
        <v>100720</v>
      </c>
      <c r="E8" s="221">
        <v>37475</v>
      </c>
      <c r="F8" s="183"/>
      <c r="G8" s="183"/>
      <c r="J8" s="18"/>
      <c r="K8" s="18"/>
      <c r="L8" s="18"/>
      <c r="N8" s="19"/>
    </row>
    <row r="9" spans="1:14" ht="13.5" customHeight="1" x14ac:dyDescent="0.25">
      <c r="A9" s="112">
        <v>5</v>
      </c>
      <c r="B9" s="79" t="s">
        <v>7</v>
      </c>
      <c r="C9" s="220">
        <v>87976</v>
      </c>
      <c r="D9" s="220">
        <v>30951</v>
      </c>
      <c r="E9" s="221">
        <v>80904</v>
      </c>
      <c r="F9" s="183"/>
      <c r="G9" s="183"/>
      <c r="J9" s="18"/>
      <c r="K9" s="18"/>
      <c r="L9" s="18"/>
      <c r="N9" s="19"/>
    </row>
    <row r="10" spans="1:14" ht="13.5" customHeight="1" x14ac:dyDescent="0.25">
      <c r="A10" s="112">
        <v>6</v>
      </c>
      <c r="B10" s="79" t="s">
        <v>6</v>
      </c>
      <c r="C10" s="220">
        <v>70473</v>
      </c>
      <c r="D10" s="220">
        <v>76774</v>
      </c>
      <c r="E10" s="221">
        <v>50978</v>
      </c>
      <c r="F10" s="183"/>
      <c r="G10" s="183"/>
      <c r="J10" s="18"/>
      <c r="K10" s="18"/>
      <c r="L10" s="18"/>
      <c r="N10" s="19"/>
    </row>
    <row r="11" spans="1:14" ht="13.5" customHeight="1" x14ac:dyDescent="0.25">
      <c r="A11" s="112">
        <v>7</v>
      </c>
      <c r="B11" s="79" t="s">
        <v>243</v>
      </c>
      <c r="C11" s="220">
        <v>23332</v>
      </c>
      <c r="D11" s="220">
        <v>36776</v>
      </c>
      <c r="E11" s="221">
        <v>25765</v>
      </c>
      <c r="F11" s="183"/>
      <c r="G11" s="183"/>
      <c r="J11" s="18"/>
      <c r="K11" s="18"/>
      <c r="L11" s="18"/>
      <c r="N11" s="19"/>
    </row>
    <row r="12" spans="1:14" ht="13.5" customHeight="1" x14ac:dyDescent="0.25">
      <c r="A12" s="112">
        <v>8</v>
      </c>
      <c r="B12" s="79" t="s">
        <v>8</v>
      </c>
      <c r="C12" s="220">
        <v>66878</v>
      </c>
      <c r="D12" s="220">
        <v>115434</v>
      </c>
      <c r="E12" s="221">
        <v>56792</v>
      </c>
      <c r="F12" s="183"/>
      <c r="G12" s="183"/>
      <c r="J12" s="18"/>
      <c r="K12" s="18"/>
      <c r="L12" s="18"/>
      <c r="N12" s="19"/>
    </row>
    <row r="13" spans="1:14" ht="13.5" customHeight="1" x14ac:dyDescent="0.25">
      <c r="A13" s="112">
        <v>9</v>
      </c>
      <c r="B13" s="57" t="s">
        <v>31</v>
      </c>
      <c r="C13" s="220">
        <v>55129</v>
      </c>
      <c r="D13" s="220">
        <v>54614</v>
      </c>
      <c r="E13" s="221">
        <v>54641</v>
      </c>
      <c r="F13" s="183"/>
      <c r="G13" s="183"/>
      <c r="J13" s="18"/>
      <c r="K13" s="18"/>
      <c r="L13" s="18"/>
      <c r="N13" s="19"/>
    </row>
    <row r="14" spans="1:14" ht="13.5" customHeight="1" x14ac:dyDescent="0.25">
      <c r="A14" s="112">
        <v>10</v>
      </c>
      <c r="B14" s="79" t="s">
        <v>229</v>
      </c>
      <c r="C14" s="220">
        <v>60236</v>
      </c>
      <c r="D14" s="220">
        <v>27723</v>
      </c>
      <c r="E14" s="221">
        <v>94163</v>
      </c>
      <c r="F14" s="183"/>
      <c r="G14" s="183"/>
      <c r="J14" s="18"/>
      <c r="K14" s="18"/>
      <c r="L14" s="18"/>
      <c r="N14" s="19"/>
    </row>
    <row r="15" spans="1:14" ht="13.5" customHeight="1" x14ac:dyDescent="0.25">
      <c r="A15" s="112">
        <v>11</v>
      </c>
      <c r="B15" s="79" t="s">
        <v>232</v>
      </c>
      <c r="C15" s="220">
        <v>50470</v>
      </c>
      <c r="D15" s="220">
        <v>108155</v>
      </c>
      <c r="E15" s="221">
        <v>-1286</v>
      </c>
      <c r="F15" s="183"/>
      <c r="G15" s="183"/>
      <c r="J15" s="18"/>
      <c r="K15" s="18"/>
      <c r="L15" s="18"/>
      <c r="N15" s="19"/>
    </row>
    <row r="16" spans="1:14" ht="13.5" customHeight="1" x14ac:dyDescent="0.25">
      <c r="A16" s="125"/>
      <c r="B16" s="127" t="s">
        <v>39</v>
      </c>
      <c r="C16" s="160">
        <f>C17+C18+C19+C20+C21</f>
        <v>128980</v>
      </c>
      <c r="D16" s="160">
        <f t="shared" ref="D16:E16" si="1">D17+D18+D19+D20+D21</f>
        <v>151374</v>
      </c>
      <c r="E16" s="219">
        <f t="shared" si="1"/>
        <v>49030</v>
      </c>
      <c r="F16" s="183"/>
      <c r="G16" s="183"/>
      <c r="J16" s="18"/>
      <c r="K16" s="18"/>
      <c r="L16" s="18"/>
      <c r="N16" s="19"/>
    </row>
    <row r="17" spans="1:14" ht="13.5" customHeight="1" x14ac:dyDescent="0.25">
      <c r="A17" s="112">
        <v>12</v>
      </c>
      <c r="B17" s="79" t="s">
        <v>28</v>
      </c>
      <c r="C17" s="155">
        <v>34848</v>
      </c>
      <c r="D17" s="155">
        <v>32400</v>
      </c>
      <c r="E17" s="222">
        <v>23518</v>
      </c>
      <c r="F17" s="183"/>
      <c r="G17" s="183"/>
      <c r="I17" s="20"/>
      <c r="J17" s="18"/>
      <c r="K17" s="18"/>
      <c r="L17" s="18"/>
      <c r="N17" s="19"/>
    </row>
    <row r="18" spans="1:14" ht="13.5" customHeight="1" thickBot="1" x14ac:dyDescent="0.3">
      <c r="A18" s="112">
        <v>13</v>
      </c>
      <c r="B18" s="79" t="s">
        <v>26</v>
      </c>
      <c r="C18" s="155">
        <v>21295</v>
      </c>
      <c r="D18" s="155">
        <v>25912</v>
      </c>
      <c r="E18" s="222">
        <v>5502</v>
      </c>
      <c r="F18" s="183"/>
      <c r="G18" s="183"/>
      <c r="I18" s="21"/>
      <c r="J18" s="18"/>
      <c r="K18" s="18"/>
      <c r="L18" s="18"/>
      <c r="N18" s="19"/>
    </row>
    <row r="19" spans="1:14" ht="13.5" customHeight="1" thickTop="1" x14ac:dyDescent="0.25">
      <c r="A19" s="112">
        <v>14</v>
      </c>
      <c r="B19" s="79" t="s">
        <v>29</v>
      </c>
      <c r="C19" s="155">
        <v>31268</v>
      </c>
      <c r="D19" s="155">
        <v>32646</v>
      </c>
      <c r="E19" s="222">
        <v>5046</v>
      </c>
      <c r="F19" s="183"/>
      <c r="G19" s="183"/>
    </row>
    <row r="20" spans="1:14" ht="13.5" customHeight="1" x14ac:dyDescent="0.25">
      <c r="A20" s="112">
        <v>15</v>
      </c>
      <c r="B20" s="79" t="s">
        <v>30</v>
      </c>
      <c r="C20" s="155">
        <v>16161</v>
      </c>
      <c r="D20" s="155">
        <v>38253</v>
      </c>
      <c r="E20" s="222">
        <v>2262</v>
      </c>
      <c r="F20" s="183"/>
      <c r="G20" s="183"/>
    </row>
    <row r="21" spans="1:14" ht="13.5" customHeight="1" x14ac:dyDescent="0.25">
      <c r="A21" s="162">
        <v>16</v>
      </c>
      <c r="B21" s="165" t="s">
        <v>230</v>
      </c>
      <c r="C21" s="155">
        <v>25408</v>
      </c>
      <c r="D21" s="155">
        <v>22163</v>
      </c>
      <c r="E21" s="222">
        <v>12702</v>
      </c>
      <c r="F21" s="183"/>
      <c r="G21" s="183"/>
    </row>
    <row r="22" spans="1:14" ht="13.5" customHeight="1" thickBot="1" x14ac:dyDescent="0.3">
      <c r="A22" s="113"/>
      <c r="B22" s="128" t="s">
        <v>11</v>
      </c>
      <c r="C22" s="185">
        <f>C4+C16</f>
        <v>934899</v>
      </c>
      <c r="D22" s="185">
        <f t="shared" ref="D22:E22" si="2">D4+D16</f>
        <v>886665</v>
      </c>
      <c r="E22" s="213">
        <f t="shared" si="2"/>
        <v>643462</v>
      </c>
      <c r="F22" s="183"/>
      <c r="G22" s="183"/>
    </row>
    <row r="45" spans="1:11" x14ac:dyDescent="0.25">
      <c r="A45" s="258"/>
      <c r="B45" s="258"/>
      <c r="C45" s="258"/>
      <c r="D45" s="258"/>
      <c r="E45" s="258"/>
      <c r="F45" s="258"/>
      <c r="G45" s="258"/>
      <c r="H45" s="258"/>
      <c r="I45" s="258"/>
      <c r="J45" s="258"/>
      <c r="K45" s="258"/>
    </row>
    <row r="46" spans="1:11" x14ac:dyDescent="0.25">
      <c r="A46" s="258"/>
      <c r="B46" s="258"/>
      <c r="C46" s="258"/>
      <c r="D46" s="258"/>
      <c r="E46" s="258"/>
      <c r="F46" s="258"/>
      <c r="G46" s="258"/>
      <c r="H46" s="258"/>
      <c r="I46" s="258"/>
      <c r="J46" s="258"/>
      <c r="K46" s="258"/>
    </row>
    <row r="47" spans="1:11" x14ac:dyDescent="0.25">
      <c r="A47" s="258"/>
      <c r="B47" s="258"/>
      <c r="C47" s="258"/>
      <c r="D47" s="258"/>
      <c r="E47" s="258"/>
      <c r="F47" s="258"/>
      <c r="G47" s="258"/>
      <c r="H47" s="258"/>
      <c r="I47" s="258"/>
      <c r="J47" s="258"/>
      <c r="K47" s="258"/>
    </row>
    <row r="48" spans="1:11" x14ac:dyDescent="0.25">
      <c r="A48" s="258"/>
      <c r="B48" s="258"/>
      <c r="C48" s="258"/>
      <c r="D48" s="258"/>
      <c r="E48" s="258"/>
      <c r="F48" s="258"/>
      <c r="G48" s="258"/>
      <c r="H48" s="258"/>
      <c r="I48" s="258"/>
      <c r="J48" s="258"/>
      <c r="K48" s="258"/>
    </row>
  </sheetData>
  <mergeCells count="1">
    <mergeCell ref="A1:E1"/>
  </mergeCells>
  <printOptions horizontalCentered="1" verticalCentered="1"/>
  <pageMargins left="0.62992125984251968" right="0.62992125984251968" top="0" bottom="0" header="0.31496062992125984" footer="0.31496062992125984"/>
  <pageSetup paperSize="9" orientation="landscape" r:id="rId1"/>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73"/>
  <sheetViews>
    <sheetView showGridLines="0" zoomScale="80" zoomScaleNormal="80" workbookViewId="0">
      <selection activeCell="G6" sqref="G6"/>
    </sheetView>
  </sheetViews>
  <sheetFormatPr defaultRowHeight="15" x14ac:dyDescent="0.25"/>
  <cols>
    <col min="1" max="1" width="22.5703125" style="22" customWidth="1"/>
    <col min="2" max="2" width="11.85546875" style="22" customWidth="1"/>
    <col min="3" max="12" width="9.7109375" style="22" customWidth="1"/>
    <col min="13" max="20" width="10" style="22" customWidth="1"/>
    <col min="21" max="21" width="12.42578125" style="22" customWidth="1"/>
    <col min="22" max="23" width="9.140625" style="22"/>
    <col min="24" max="24" width="11" style="22" customWidth="1"/>
    <col min="25" max="256" width="9.140625" style="22"/>
    <col min="257" max="257" width="22.85546875" style="22" customWidth="1"/>
    <col min="258" max="258" width="11.85546875" style="22" customWidth="1"/>
    <col min="259" max="268" width="9.7109375" style="22" customWidth="1"/>
    <col min="269" max="276" width="10" style="22" customWidth="1"/>
    <col min="277" max="277" width="12.42578125" style="22" customWidth="1"/>
    <col min="278" max="279" width="9.140625" style="22"/>
    <col min="280" max="280" width="11" style="22" customWidth="1"/>
    <col min="281" max="512" width="9.140625" style="22"/>
    <col min="513" max="513" width="22.85546875" style="22" customWidth="1"/>
    <col min="514" max="514" width="11.85546875" style="22" customWidth="1"/>
    <col min="515" max="524" width="9.7109375" style="22" customWidth="1"/>
    <col min="525" max="532" width="10" style="22" customWidth="1"/>
    <col min="533" max="533" width="12.42578125" style="22" customWidth="1"/>
    <col min="534" max="535" width="9.140625" style="22"/>
    <col min="536" max="536" width="11" style="22" customWidth="1"/>
    <col min="537" max="768" width="9.140625" style="22"/>
    <col min="769" max="769" width="22.85546875" style="22" customWidth="1"/>
    <col min="770" max="770" width="11.85546875" style="22" customWidth="1"/>
    <col min="771" max="780" width="9.7109375" style="22" customWidth="1"/>
    <col min="781" max="788" width="10" style="22" customWidth="1"/>
    <col min="789" max="789" width="12.42578125" style="22" customWidth="1"/>
    <col min="790" max="791" width="9.140625" style="22"/>
    <col min="792" max="792" width="11" style="22" customWidth="1"/>
    <col min="793" max="1024" width="9.140625" style="22"/>
    <col min="1025" max="1025" width="22.85546875" style="22" customWidth="1"/>
    <col min="1026" max="1026" width="11.85546875" style="22" customWidth="1"/>
    <col min="1027" max="1036" width="9.7109375" style="22" customWidth="1"/>
    <col min="1037" max="1044" width="10" style="22" customWidth="1"/>
    <col min="1045" max="1045" width="12.42578125" style="22" customWidth="1"/>
    <col min="1046" max="1047" width="9.140625" style="22"/>
    <col min="1048" max="1048" width="11" style="22" customWidth="1"/>
    <col min="1049" max="1280" width="9.140625" style="22"/>
    <col min="1281" max="1281" width="22.85546875" style="22" customWidth="1"/>
    <col min="1282" max="1282" width="11.85546875" style="22" customWidth="1"/>
    <col min="1283" max="1292" width="9.7109375" style="22" customWidth="1"/>
    <col min="1293" max="1300" width="10" style="22" customWidth="1"/>
    <col min="1301" max="1301" width="12.42578125" style="22" customWidth="1"/>
    <col min="1302" max="1303" width="9.140625" style="22"/>
    <col min="1304" max="1304" width="11" style="22" customWidth="1"/>
    <col min="1305" max="1536" width="9.140625" style="22"/>
    <col min="1537" max="1537" width="22.85546875" style="22" customWidth="1"/>
    <col min="1538" max="1538" width="11.85546875" style="22" customWidth="1"/>
    <col min="1539" max="1548" width="9.7109375" style="22" customWidth="1"/>
    <col min="1549" max="1556" width="10" style="22" customWidth="1"/>
    <col min="1557" max="1557" width="12.42578125" style="22" customWidth="1"/>
    <col min="1558" max="1559" width="9.140625" style="22"/>
    <col min="1560" max="1560" width="11" style="22" customWidth="1"/>
    <col min="1561" max="1792" width="9.140625" style="22"/>
    <col min="1793" max="1793" width="22.85546875" style="22" customWidth="1"/>
    <col min="1794" max="1794" width="11.85546875" style="22" customWidth="1"/>
    <col min="1795" max="1804" width="9.7109375" style="22" customWidth="1"/>
    <col min="1805" max="1812" width="10" style="22" customWidth="1"/>
    <col min="1813" max="1813" width="12.42578125" style="22" customWidth="1"/>
    <col min="1814" max="1815" width="9.140625" style="22"/>
    <col min="1816" max="1816" width="11" style="22" customWidth="1"/>
    <col min="1817" max="2048" width="9.140625" style="22"/>
    <col min="2049" max="2049" width="22.85546875" style="22" customWidth="1"/>
    <col min="2050" max="2050" width="11.85546875" style="22" customWidth="1"/>
    <col min="2051" max="2060" width="9.7109375" style="22" customWidth="1"/>
    <col min="2061" max="2068" width="10" style="22" customWidth="1"/>
    <col min="2069" max="2069" width="12.42578125" style="22" customWidth="1"/>
    <col min="2070" max="2071" width="9.140625" style="22"/>
    <col min="2072" max="2072" width="11" style="22" customWidth="1"/>
    <col min="2073" max="2304" width="9.140625" style="22"/>
    <col min="2305" max="2305" width="22.85546875" style="22" customWidth="1"/>
    <col min="2306" max="2306" width="11.85546875" style="22" customWidth="1"/>
    <col min="2307" max="2316" width="9.7109375" style="22" customWidth="1"/>
    <col min="2317" max="2324" width="10" style="22" customWidth="1"/>
    <col min="2325" max="2325" width="12.42578125" style="22" customWidth="1"/>
    <col min="2326" max="2327" width="9.140625" style="22"/>
    <col min="2328" max="2328" width="11" style="22" customWidth="1"/>
    <col min="2329" max="2560" width="9.140625" style="22"/>
    <col min="2561" max="2561" width="22.85546875" style="22" customWidth="1"/>
    <col min="2562" max="2562" width="11.85546875" style="22" customWidth="1"/>
    <col min="2563" max="2572" width="9.7109375" style="22" customWidth="1"/>
    <col min="2573" max="2580" width="10" style="22" customWidth="1"/>
    <col min="2581" max="2581" width="12.42578125" style="22" customWidth="1"/>
    <col min="2582" max="2583" width="9.140625" style="22"/>
    <col min="2584" max="2584" width="11" style="22" customWidth="1"/>
    <col min="2585" max="2816" width="9.140625" style="22"/>
    <col min="2817" max="2817" width="22.85546875" style="22" customWidth="1"/>
    <col min="2818" max="2818" width="11.85546875" style="22" customWidth="1"/>
    <col min="2819" max="2828" width="9.7109375" style="22" customWidth="1"/>
    <col min="2829" max="2836" width="10" style="22" customWidth="1"/>
    <col min="2837" max="2837" width="12.42578125" style="22" customWidth="1"/>
    <col min="2838" max="2839" width="9.140625" style="22"/>
    <col min="2840" max="2840" width="11" style="22" customWidth="1"/>
    <col min="2841" max="3072" width="9.140625" style="22"/>
    <col min="3073" max="3073" width="22.85546875" style="22" customWidth="1"/>
    <col min="3074" max="3074" width="11.85546875" style="22" customWidth="1"/>
    <col min="3075" max="3084" width="9.7109375" style="22" customWidth="1"/>
    <col min="3085" max="3092" width="10" style="22" customWidth="1"/>
    <col min="3093" max="3093" width="12.42578125" style="22" customWidth="1"/>
    <col min="3094" max="3095" width="9.140625" style="22"/>
    <col min="3096" max="3096" width="11" style="22" customWidth="1"/>
    <col min="3097" max="3328" width="9.140625" style="22"/>
    <col min="3329" max="3329" width="22.85546875" style="22" customWidth="1"/>
    <col min="3330" max="3330" width="11.85546875" style="22" customWidth="1"/>
    <col min="3331" max="3340" width="9.7109375" style="22" customWidth="1"/>
    <col min="3341" max="3348" width="10" style="22" customWidth="1"/>
    <col min="3349" max="3349" width="12.42578125" style="22" customWidth="1"/>
    <col min="3350" max="3351" width="9.140625" style="22"/>
    <col min="3352" max="3352" width="11" style="22" customWidth="1"/>
    <col min="3353" max="3584" width="9.140625" style="22"/>
    <col min="3585" max="3585" width="22.85546875" style="22" customWidth="1"/>
    <col min="3586" max="3586" width="11.85546875" style="22" customWidth="1"/>
    <col min="3587" max="3596" width="9.7109375" style="22" customWidth="1"/>
    <col min="3597" max="3604" width="10" style="22" customWidth="1"/>
    <col min="3605" max="3605" width="12.42578125" style="22" customWidth="1"/>
    <col min="3606" max="3607" width="9.140625" style="22"/>
    <col min="3608" max="3608" width="11" style="22" customWidth="1"/>
    <col min="3609" max="3840" width="9.140625" style="22"/>
    <col min="3841" max="3841" width="22.85546875" style="22" customWidth="1"/>
    <col min="3842" max="3842" width="11.85546875" style="22" customWidth="1"/>
    <col min="3843" max="3852" width="9.7109375" style="22" customWidth="1"/>
    <col min="3853" max="3860" width="10" style="22" customWidth="1"/>
    <col min="3861" max="3861" width="12.42578125" style="22" customWidth="1"/>
    <col min="3862" max="3863" width="9.140625" style="22"/>
    <col min="3864" max="3864" width="11" style="22" customWidth="1"/>
    <col min="3865" max="4096" width="9.140625" style="22"/>
    <col min="4097" max="4097" width="22.85546875" style="22" customWidth="1"/>
    <col min="4098" max="4098" width="11.85546875" style="22" customWidth="1"/>
    <col min="4099" max="4108" width="9.7109375" style="22" customWidth="1"/>
    <col min="4109" max="4116" width="10" style="22" customWidth="1"/>
    <col min="4117" max="4117" width="12.42578125" style="22" customWidth="1"/>
    <col min="4118" max="4119" width="9.140625" style="22"/>
    <col min="4120" max="4120" width="11" style="22" customWidth="1"/>
    <col min="4121" max="4352" width="9.140625" style="22"/>
    <col min="4353" max="4353" width="22.85546875" style="22" customWidth="1"/>
    <col min="4354" max="4354" width="11.85546875" style="22" customWidth="1"/>
    <col min="4355" max="4364" width="9.7109375" style="22" customWidth="1"/>
    <col min="4365" max="4372" width="10" style="22" customWidth="1"/>
    <col min="4373" max="4373" width="12.42578125" style="22" customWidth="1"/>
    <col min="4374" max="4375" width="9.140625" style="22"/>
    <col min="4376" max="4376" width="11" style="22" customWidth="1"/>
    <col min="4377" max="4608" width="9.140625" style="22"/>
    <col min="4609" max="4609" width="22.85546875" style="22" customWidth="1"/>
    <col min="4610" max="4610" width="11.85546875" style="22" customWidth="1"/>
    <col min="4611" max="4620" width="9.7109375" style="22" customWidth="1"/>
    <col min="4621" max="4628" width="10" style="22" customWidth="1"/>
    <col min="4629" max="4629" width="12.42578125" style="22" customWidth="1"/>
    <col min="4630" max="4631" width="9.140625" style="22"/>
    <col min="4632" max="4632" width="11" style="22" customWidth="1"/>
    <col min="4633" max="4864" width="9.140625" style="22"/>
    <col min="4865" max="4865" width="22.85546875" style="22" customWidth="1"/>
    <col min="4866" max="4866" width="11.85546875" style="22" customWidth="1"/>
    <col min="4867" max="4876" width="9.7109375" style="22" customWidth="1"/>
    <col min="4877" max="4884" width="10" style="22" customWidth="1"/>
    <col min="4885" max="4885" width="12.42578125" style="22" customWidth="1"/>
    <col min="4886" max="4887" width="9.140625" style="22"/>
    <col min="4888" max="4888" width="11" style="22" customWidth="1"/>
    <col min="4889" max="5120" width="9.140625" style="22"/>
    <col min="5121" max="5121" width="22.85546875" style="22" customWidth="1"/>
    <col min="5122" max="5122" width="11.85546875" style="22" customWidth="1"/>
    <col min="5123" max="5132" width="9.7109375" style="22" customWidth="1"/>
    <col min="5133" max="5140" width="10" style="22" customWidth="1"/>
    <col min="5141" max="5141" width="12.42578125" style="22" customWidth="1"/>
    <col min="5142" max="5143" width="9.140625" style="22"/>
    <col min="5144" max="5144" width="11" style="22" customWidth="1"/>
    <col min="5145" max="5376" width="9.140625" style="22"/>
    <col min="5377" max="5377" width="22.85546875" style="22" customWidth="1"/>
    <col min="5378" max="5378" width="11.85546875" style="22" customWidth="1"/>
    <col min="5379" max="5388" width="9.7109375" style="22" customWidth="1"/>
    <col min="5389" max="5396" width="10" style="22" customWidth="1"/>
    <col min="5397" max="5397" width="12.42578125" style="22" customWidth="1"/>
    <col min="5398" max="5399" width="9.140625" style="22"/>
    <col min="5400" max="5400" width="11" style="22" customWidth="1"/>
    <col min="5401" max="5632" width="9.140625" style="22"/>
    <col min="5633" max="5633" width="22.85546875" style="22" customWidth="1"/>
    <col min="5634" max="5634" width="11.85546875" style="22" customWidth="1"/>
    <col min="5635" max="5644" width="9.7109375" style="22" customWidth="1"/>
    <col min="5645" max="5652" width="10" style="22" customWidth="1"/>
    <col min="5653" max="5653" width="12.42578125" style="22" customWidth="1"/>
    <col min="5654" max="5655" width="9.140625" style="22"/>
    <col min="5656" max="5656" width="11" style="22" customWidth="1"/>
    <col min="5657" max="5888" width="9.140625" style="22"/>
    <col min="5889" max="5889" width="22.85546875" style="22" customWidth="1"/>
    <col min="5890" max="5890" width="11.85546875" style="22" customWidth="1"/>
    <col min="5891" max="5900" width="9.7109375" style="22" customWidth="1"/>
    <col min="5901" max="5908" width="10" style="22" customWidth="1"/>
    <col min="5909" max="5909" width="12.42578125" style="22" customWidth="1"/>
    <col min="5910" max="5911" width="9.140625" style="22"/>
    <col min="5912" max="5912" width="11" style="22" customWidth="1"/>
    <col min="5913" max="6144" width="9.140625" style="22"/>
    <col min="6145" max="6145" width="22.85546875" style="22" customWidth="1"/>
    <col min="6146" max="6146" width="11.85546875" style="22" customWidth="1"/>
    <col min="6147" max="6156" width="9.7109375" style="22" customWidth="1"/>
    <col min="6157" max="6164" width="10" style="22" customWidth="1"/>
    <col min="6165" max="6165" width="12.42578125" style="22" customWidth="1"/>
    <col min="6166" max="6167" width="9.140625" style="22"/>
    <col min="6168" max="6168" width="11" style="22" customWidth="1"/>
    <col min="6169" max="6400" width="9.140625" style="22"/>
    <col min="6401" max="6401" width="22.85546875" style="22" customWidth="1"/>
    <col min="6402" max="6402" width="11.85546875" style="22" customWidth="1"/>
    <col min="6403" max="6412" width="9.7109375" style="22" customWidth="1"/>
    <col min="6413" max="6420" width="10" style="22" customWidth="1"/>
    <col min="6421" max="6421" width="12.42578125" style="22" customWidth="1"/>
    <col min="6422" max="6423" width="9.140625" style="22"/>
    <col min="6424" max="6424" width="11" style="22" customWidth="1"/>
    <col min="6425" max="6656" width="9.140625" style="22"/>
    <col min="6657" max="6657" width="22.85546875" style="22" customWidth="1"/>
    <col min="6658" max="6658" width="11.85546875" style="22" customWidth="1"/>
    <col min="6659" max="6668" width="9.7109375" style="22" customWidth="1"/>
    <col min="6669" max="6676" width="10" style="22" customWidth="1"/>
    <col min="6677" max="6677" width="12.42578125" style="22" customWidth="1"/>
    <col min="6678" max="6679" width="9.140625" style="22"/>
    <col min="6680" max="6680" width="11" style="22" customWidth="1"/>
    <col min="6681" max="6912" width="9.140625" style="22"/>
    <col min="6913" max="6913" width="22.85546875" style="22" customWidth="1"/>
    <col min="6914" max="6914" width="11.85546875" style="22" customWidth="1"/>
    <col min="6915" max="6924" width="9.7109375" style="22" customWidth="1"/>
    <col min="6925" max="6932" width="10" style="22" customWidth="1"/>
    <col min="6933" max="6933" width="12.42578125" style="22" customWidth="1"/>
    <col min="6934" max="6935" width="9.140625" style="22"/>
    <col min="6936" max="6936" width="11" style="22" customWidth="1"/>
    <col min="6937" max="7168" width="9.140625" style="22"/>
    <col min="7169" max="7169" width="22.85546875" style="22" customWidth="1"/>
    <col min="7170" max="7170" width="11.85546875" style="22" customWidth="1"/>
    <col min="7171" max="7180" width="9.7109375" style="22" customWidth="1"/>
    <col min="7181" max="7188" width="10" style="22" customWidth="1"/>
    <col min="7189" max="7189" width="12.42578125" style="22" customWidth="1"/>
    <col min="7190" max="7191" width="9.140625" style="22"/>
    <col min="7192" max="7192" width="11" style="22" customWidth="1"/>
    <col min="7193" max="7424" width="9.140625" style="22"/>
    <col min="7425" max="7425" width="22.85546875" style="22" customWidth="1"/>
    <col min="7426" max="7426" width="11.85546875" style="22" customWidth="1"/>
    <col min="7427" max="7436" width="9.7109375" style="22" customWidth="1"/>
    <col min="7437" max="7444" width="10" style="22" customWidth="1"/>
    <col min="7445" max="7445" width="12.42578125" style="22" customWidth="1"/>
    <col min="7446" max="7447" width="9.140625" style="22"/>
    <col min="7448" max="7448" width="11" style="22" customWidth="1"/>
    <col min="7449" max="7680" width="9.140625" style="22"/>
    <col min="7681" max="7681" width="22.85546875" style="22" customWidth="1"/>
    <col min="7682" max="7682" width="11.85546875" style="22" customWidth="1"/>
    <col min="7683" max="7692" width="9.7109375" style="22" customWidth="1"/>
    <col min="7693" max="7700" width="10" style="22" customWidth="1"/>
    <col min="7701" max="7701" width="12.42578125" style="22" customWidth="1"/>
    <col min="7702" max="7703" width="9.140625" style="22"/>
    <col min="7704" max="7704" width="11" style="22" customWidth="1"/>
    <col min="7705" max="7936" width="9.140625" style="22"/>
    <col min="7937" max="7937" width="22.85546875" style="22" customWidth="1"/>
    <col min="7938" max="7938" width="11.85546875" style="22" customWidth="1"/>
    <col min="7939" max="7948" width="9.7109375" style="22" customWidth="1"/>
    <col min="7949" max="7956" width="10" style="22" customWidth="1"/>
    <col min="7957" max="7957" width="12.42578125" style="22" customWidth="1"/>
    <col min="7958" max="7959" width="9.140625" style="22"/>
    <col min="7960" max="7960" width="11" style="22" customWidth="1"/>
    <col min="7961" max="8192" width="9.140625" style="22"/>
    <col min="8193" max="8193" width="22.85546875" style="22" customWidth="1"/>
    <col min="8194" max="8194" width="11.85546875" style="22" customWidth="1"/>
    <col min="8195" max="8204" width="9.7109375" style="22" customWidth="1"/>
    <col min="8205" max="8212" width="10" style="22" customWidth="1"/>
    <col min="8213" max="8213" width="12.42578125" style="22" customWidth="1"/>
    <col min="8214" max="8215" width="9.140625" style="22"/>
    <col min="8216" max="8216" width="11" style="22" customWidth="1"/>
    <col min="8217" max="8448" width="9.140625" style="22"/>
    <col min="8449" max="8449" width="22.85546875" style="22" customWidth="1"/>
    <col min="8450" max="8450" width="11.85546875" style="22" customWidth="1"/>
    <col min="8451" max="8460" width="9.7109375" style="22" customWidth="1"/>
    <col min="8461" max="8468" width="10" style="22" customWidth="1"/>
    <col min="8469" max="8469" width="12.42578125" style="22" customWidth="1"/>
    <col min="8470" max="8471" width="9.140625" style="22"/>
    <col min="8472" max="8472" width="11" style="22" customWidth="1"/>
    <col min="8473" max="8704" width="9.140625" style="22"/>
    <col min="8705" max="8705" width="22.85546875" style="22" customWidth="1"/>
    <col min="8706" max="8706" width="11.85546875" style="22" customWidth="1"/>
    <col min="8707" max="8716" width="9.7109375" style="22" customWidth="1"/>
    <col min="8717" max="8724" width="10" style="22" customWidth="1"/>
    <col min="8725" max="8725" width="12.42578125" style="22" customWidth="1"/>
    <col min="8726" max="8727" width="9.140625" style="22"/>
    <col min="8728" max="8728" width="11" style="22" customWidth="1"/>
    <col min="8729" max="8960" width="9.140625" style="22"/>
    <col min="8961" max="8961" width="22.85546875" style="22" customWidth="1"/>
    <col min="8962" max="8962" width="11.85546875" style="22" customWidth="1"/>
    <col min="8963" max="8972" width="9.7109375" style="22" customWidth="1"/>
    <col min="8973" max="8980" width="10" style="22" customWidth="1"/>
    <col min="8981" max="8981" width="12.42578125" style="22" customWidth="1"/>
    <col min="8982" max="8983" width="9.140625" style="22"/>
    <col min="8984" max="8984" width="11" style="22" customWidth="1"/>
    <col min="8985" max="9216" width="9.140625" style="22"/>
    <col min="9217" max="9217" width="22.85546875" style="22" customWidth="1"/>
    <col min="9218" max="9218" width="11.85546875" style="22" customWidth="1"/>
    <col min="9219" max="9228" width="9.7109375" style="22" customWidth="1"/>
    <col min="9229" max="9236" width="10" style="22" customWidth="1"/>
    <col min="9237" max="9237" width="12.42578125" style="22" customWidth="1"/>
    <col min="9238" max="9239" width="9.140625" style="22"/>
    <col min="9240" max="9240" width="11" style="22" customWidth="1"/>
    <col min="9241" max="9472" width="9.140625" style="22"/>
    <col min="9473" max="9473" width="22.85546875" style="22" customWidth="1"/>
    <col min="9474" max="9474" width="11.85546875" style="22" customWidth="1"/>
    <col min="9475" max="9484" width="9.7109375" style="22" customWidth="1"/>
    <col min="9485" max="9492" width="10" style="22" customWidth="1"/>
    <col min="9493" max="9493" width="12.42578125" style="22" customWidth="1"/>
    <col min="9494" max="9495" width="9.140625" style="22"/>
    <col min="9496" max="9496" width="11" style="22" customWidth="1"/>
    <col min="9497" max="9728" width="9.140625" style="22"/>
    <col min="9729" max="9729" width="22.85546875" style="22" customWidth="1"/>
    <col min="9730" max="9730" width="11.85546875" style="22" customWidth="1"/>
    <col min="9731" max="9740" width="9.7109375" style="22" customWidth="1"/>
    <col min="9741" max="9748" width="10" style="22" customWidth="1"/>
    <col min="9749" max="9749" width="12.42578125" style="22" customWidth="1"/>
    <col min="9750" max="9751" width="9.140625" style="22"/>
    <col min="9752" max="9752" width="11" style="22" customWidth="1"/>
    <col min="9753" max="9984" width="9.140625" style="22"/>
    <col min="9985" max="9985" width="22.85546875" style="22" customWidth="1"/>
    <col min="9986" max="9986" width="11.85546875" style="22" customWidth="1"/>
    <col min="9987" max="9996" width="9.7109375" style="22" customWidth="1"/>
    <col min="9997" max="10004" width="10" style="22" customWidth="1"/>
    <col min="10005" max="10005" width="12.42578125" style="22" customWidth="1"/>
    <col min="10006" max="10007" width="9.140625" style="22"/>
    <col min="10008" max="10008" width="11" style="22" customWidth="1"/>
    <col min="10009" max="10240" width="9.140625" style="22"/>
    <col min="10241" max="10241" width="22.85546875" style="22" customWidth="1"/>
    <col min="10242" max="10242" width="11.85546875" style="22" customWidth="1"/>
    <col min="10243" max="10252" width="9.7109375" style="22" customWidth="1"/>
    <col min="10253" max="10260" width="10" style="22" customWidth="1"/>
    <col min="10261" max="10261" width="12.42578125" style="22" customWidth="1"/>
    <col min="10262" max="10263" width="9.140625" style="22"/>
    <col min="10264" max="10264" width="11" style="22" customWidth="1"/>
    <col min="10265" max="10496" width="9.140625" style="22"/>
    <col min="10497" max="10497" width="22.85546875" style="22" customWidth="1"/>
    <col min="10498" max="10498" width="11.85546875" style="22" customWidth="1"/>
    <col min="10499" max="10508" width="9.7109375" style="22" customWidth="1"/>
    <col min="10509" max="10516" width="10" style="22" customWidth="1"/>
    <col min="10517" max="10517" width="12.42578125" style="22" customWidth="1"/>
    <col min="10518" max="10519" width="9.140625" style="22"/>
    <col min="10520" max="10520" width="11" style="22" customWidth="1"/>
    <col min="10521" max="10752" width="9.140625" style="22"/>
    <col min="10753" max="10753" width="22.85546875" style="22" customWidth="1"/>
    <col min="10754" max="10754" width="11.85546875" style="22" customWidth="1"/>
    <col min="10755" max="10764" width="9.7109375" style="22" customWidth="1"/>
    <col min="10765" max="10772" width="10" style="22" customWidth="1"/>
    <col min="10773" max="10773" width="12.42578125" style="22" customWidth="1"/>
    <col min="10774" max="10775" width="9.140625" style="22"/>
    <col min="10776" max="10776" width="11" style="22" customWidth="1"/>
    <col min="10777" max="11008" width="9.140625" style="22"/>
    <col min="11009" max="11009" width="22.85546875" style="22" customWidth="1"/>
    <col min="11010" max="11010" width="11.85546875" style="22" customWidth="1"/>
    <col min="11011" max="11020" width="9.7109375" style="22" customWidth="1"/>
    <col min="11021" max="11028" width="10" style="22" customWidth="1"/>
    <col min="11029" max="11029" width="12.42578125" style="22" customWidth="1"/>
    <col min="11030" max="11031" width="9.140625" style="22"/>
    <col min="11032" max="11032" width="11" style="22" customWidth="1"/>
    <col min="11033" max="11264" width="9.140625" style="22"/>
    <col min="11265" max="11265" width="22.85546875" style="22" customWidth="1"/>
    <col min="11266" max="11266" width="11.85546875" style="22" customWidth="1"/>
    <col min="11267" max="11276" width="9.7109375" style="22" customWidth="1"/>
    <col min="11277" max="11284" width="10" style="22" customWidth="1"/>
    <col min="11285" max="11285" width="12.42578125" style="22" customWidth="1"/>
    <col min="11286" max="11287" width="9.140625" style="22"/>
    <col min="11288" max="11288" width="11" style="22" customWidth="1"/>
    <col min="11289" max="11520" width="9.140625" style="22"/>
    <col min="11521" max="11521" width="22.85546875" style="22" customWidth="1"/>
    <col min="11522" max="11522" width="11.85546875" style="22" customWidth="1"/>
    <col min="11523" max="11532" width="9.7109375" style="22" customWidth="1"/>
    <col min="11533" max="11540" width="10" style="22" customWidth="1"/>
    <col min="11541" max="11541" width="12.42578125" style="22" customWidth="1"/>
    <col min="11542" max="11543" width="9.140625" style="22"/>
    <col min="11544" max="11544" width="11" style="22" customWidth="1"/>
    <col min="11545" max="11776" width="9.140625" style="22"/>
    <col min="11777" max="11777" width="22.85546875" style="22" customWidth="1"/>
    <col min="11778" max="11778" width="11.85546875" style="22" customWidth="1"/>
    <col min="11779" max="11788" width="9.7109375" style="22" customWidth="1"/>
    <col min="11789" max="11796" width="10" style="22" customWidth="1"/>
    <col min="11797" max="11797" width="12.42578125" style="22" customWidth="1"/>
    <col min="11798" max="11799" width="9.140625" style="22"/>
    <col min="11800" max="11800" width="11" style="22" customWidth="1"/>
    <col min="11801" max="12032" width="9.140625" style="22"/>
    <col min="12033" max="12033" width="22.85546875" style="22" customWidth="1"/>
    <col min="12034" max="12034" width="11.85546875" style="22" customWidth="1"/>
    <col min="12035" max="12044" width="9.7109375" style="22" customWidth="1"/>
    <col min="12045" max="12052" width="10" style="22" customWidth="1"/>
    <col min="12053" max="12053" width="12.42578125" style="22" customWidth="1"/>
    <col min="12054" max="12055" width="9.140625" style="22"/>
    <col min="12056" max="12056" width="11" style="22" customWidth="1"/>
    <col min="12057" max="12288" width="9.140625" style="22"/>
    <col min="12289" max="12289" width="22.85546875" style="22" customWidth="1"/>
    <col min="12290" max="12290" width="11.85546875" style="22" customWidth="1"/>
    <col min="12291" max="12300" width="9.7109375" style="22" customWidth="1"/>
    <col min="12301" max="12308" width="10" style="22" customWidth="1"/>
    <col min="12309" max="12309" width="12.42578125" style="22" customWidth="1"/>
    <col min="12310" max="12311" width="9.140625" style="22"/>
    <col min="12312" max="12312" width="11" style="22" customWidth="1"/>
    <col min="12313" max="12544" width="9.140625" style="22"/>
    <col min="12545" max="12545" width="22.85546875" style="22" customWidth="1"/>
    <col min="12546" max="12546" width="11.85546875" style="22" customWidth="1"/>
    <col min="12547" max="12556" width="9.7109375" style="22" customWidth="1"/>
    <col min="12557" max="12564" width="10" style="22" customWidth="1"/>
    <col min="12565" max="12565" width="12.42578125" style="22" customWidth="1"/>
    <col min="12566" max="12567" width="9.140625" style="22"/>
    <col min="12568" max="12568" width="11" style="22" customWidth="1"/>
    <col min="12569" max="12800" width="9.140625" style="22"/>
    <col min="12801" max="12801" width="22.85546875" style="22" customWidth="1"/>
    <col min="12802" max="12802" width="11.85546875" style="22" customWidth="1"/>
    <col min="12803" max="12812" width="9.7109375" style="22" customWidth="1"/>
    <col min="12813" max="12820" width="10" style="22" customWidth="1"/>
    <col min="12821" max="12821" width="12.42578125" style="22" customWidth="1"/>
    <col min="12822" max="12823" width="9.140625" style="22"/>
    <col min="12824" max="12824" width="11" style="22" customWidth="1"/>
    <col min="12825" max="13056" width="9.140625" style="22"/>
    <col min="13057" max="13057" width="22.85546875" style="22" customWidth="1"/>
    <col min="13058" max="13058" width="11.85546875" style="22" customWidth="1"/>
    <col min="13059" max="13068" width="9.7109375" style="22" customWidth="1"/>
    <col min="13069" max="13076" width="10" style="22" customWidth="1"/>
    <col min="13077" max="13077" width="12.42578125" style="22" customWidth="1"/>
    <col min="13078" max="13079" width="9.140625" style="22"/>
    <col min="13080" max="13080" width="11" style="22" customWidth="1"/>
    <col min="13081" max="13312" width="9.140625" style="22"/>
    <col min="13313" max="13313" width="22.85546875" style="22" customWidth="1"/>
    <col min="13314" max="13314" width="11.85546875" style="22" customWidth="1"/>
    <col min="13315" max="13324" width="9.7109375" style="22" customWidth="1"/>
    <col min="13325" max="13332" width="10" style="22" customWidth="1"/>
    <col min="13333" max="13333" width="12.42578125" style="22" customWidth="1"/>
    <col min="13334" max="13335" width="9.140625" style="22"/>
    <col min="13336" max="13336" width="11" style="22" customWidth="1"/>
    <col min="13337" max="13568" width="9.140625" style="22"/>
    <col min="13569" max="13569" width="22.85546875" style="22" customWidth="1"/>
    <col min="13570" max="13570" width="11.85546875" style="22" customWidth="1"/>
    <col min="13571" max="13580" width="9.7109375" style="22" customWidth="1"/>
    <col min="13581" max="13588" width="10" style="22" customWidth="1"/>
    <col min="13589" max="13589" width="12.42578125" style="22" customWidth="1"/>
    <col min="13590" max="13591" width="9.140625" style="22"/>
    <col min="13592" max="13592" width="11" style="22" customWidth="1"/>
    <col min="13593" max="13824" width="9.140625" style="22"/>
    <col min="13825" max="13825" width="22.85546875" style="22" customWidth="1"/>
    <col min="13826" max="13826" width="11.85546875" style="22" customWidth="1"/>
    <col min="13827" max="13836" width="9.7109375" style="22" customWidth="1"/>
    <col min="13837" max="13844" width="10" style="22" customWidth="1"/>
    <col min="13845" max="13845" width="12.42578125" style="22" customWidth="1"/>
    <col min="13846" max="13847" width="9.140625" style="22"/>
    <col min="13848" max="13848" width="11" style="22" customWidth="1"/>
    <col min="13849" max="14080" width="9.140625" style="22"/>
    <col min="14081" max="14081" width="22.85546875" style="22" customWidth="1"/>
    <col min="14082" max="14082" width="11.85546875" style="22" customWidth="1"/>
    <col min="14083" max="14092" width="9.7109375" style="22" customWidth="1"/>
    <col min="14093" max="14100" width="10" style="22" customWidth="1"/>
    <col min="14101" max="14101" width="12.42578125" style="22" customWidth="1"/>
    <col min="14102" max="14103" width="9.140625" style="22"/>
    <col min="14104" max="14104" width="11" style="22" customWidth="1"/>
    <col min="14105" max="14336" width="9.140625" style="22"/>
    <col min="14337" max="14337" width="22.85546875" style="22" customWidth="1"/>
    <col min="14338" max="14338" width="11.85546875" style="22" customWidth="1"/>
    <col min="14339" max="14348" width="9.7109375" style="22" customWidth="1"/>
    <col min="14349" max="14356" width="10" style="22" customWidth="1"/>
    <col min="14357" max="14357" width="12.42578125" style="22" customWidth="1"/>
    <col min="14358" max="14359" width="9.140625" style="22"/>
    <col min="14360" max="14360" width="11" style="22" customWidth="1"/>
    <col min="14361" max="14592" width="9.140625" style="22"/>
    <col min="14593" max="14593" width="22.85546875" style="22" customWidth="1"/>
    <col min="14594" max="14594" width="11.85546875" style="22" customWidth="1"/>
    <col min="14595" max="14604" width="9.7109375" style="22" customWidth="1"/>
    <col min="14605" max="14612" width="10" style="22" customWidth="1"/>
    <col min="14613" max="14613" width="12.42578125" style="22" customWidth="1"/>
    <col min="14614" max="14615" width="9.140625" style="22"/>
    <col min="14616" max="14616" width="11" style="22" customWidth="1"/>
    <col min="14617" max="14848" width="9.140625" style="22"/>
    <col min="14849" max="14849" width="22.85546875" style="22" customWidth="1"/>
    <col min="14850" max="14850" width="11.85546875" style="22" customWidth="1"/>
    <col min="14851" max="14860" width="9.7109375" style="22" customWidth="1"/>
    <col min="14861" max="14868" width="10" style="22" customWidth="1"/>
    <col min="14869" max="14869" width="12.42578125" style="22" customWidth="1"/>
    <col min="14870" max="14871" width="9.140625" style="22"/>
    <col min="14872" max="14872" width="11" style="22" customWidth="1"/>
    <col min="14873" max="15104" width="9.140625" style="22"/>
    <col min="15105" max="15105" width="22.85546875" style="22" customWidth="1"/>
    <col min="15106" max="15106" width="11.85546875" style="22" customWidth="1"/>
    <col min="15107" max="15116" width="9.7109375" style="22" customWidth="1"/>
    <col min="15117" max="15124" width="10" style="22" customWidth="1"/>
    <col min="15125" max="15125" width="12.42578125" style="22" customWidth="1"/>
    <col min="15126" max="15127" width="9.140625" style="22"/>
    <col min="15128" max="15128" width="11" style="22" customWidth="1"/>
    <col min="15129" max="15360" width="9.140625" style="22"/>
    <col min="15361" max="15361" width="22.85546875" style="22" customWidth="1"/>
    <col min="15362" max="15362" width="11.85546875" style="22" customWidth="1"/>
    <col min="15363" max="15372" width="9.7109375" style="22" customWidth="1"/>
    <col min="15373" max="15380" width="10" style="22" customWidth="1"/>
    <col min="15381" max="15381" width="12.42578125" style="22" customWidth="1"/>
    <col min="15382" max="15383" width="9.140625" style="22"/>
    <col min="15384" max="15384" width="11" style="22" customWidth="1"/>
    <col min="15385" max="15616" width="9.140625" style="22"/>
    <col min="15617" max="15617" width="22.85546875" style="22" customWidth="1"/>
    <col min="15618" max="15618" width="11.85546875" style="22" customWidth="1"/>
    <col min="15619" max="15628" width="9.7109375" style="22" customWidth="1"/>
    <col min="15629" max="15636" width="10" style="22" customWidth="1"/>
    <col min="15637" max="15637" width="12.42578125" style="22" customWidth="1"/>
    <col min="15638" max="15639" width="9.140625" style="22"/>
    <col min="15640" max="15640" width="11" style="22" customWidth="1"/>
    <col min="15641" max="15872" width="9.140625" style="22"/>
    <col min="15873" max="15873" width="22.85546875" style="22" customWidth="1"/>
    <col min="15874" max="15874" width="11.85546875" style="22" customWidth="1"/>
    <col min="15875" max="15884" width="9.7109375" style="22" customWidth="1"/>
    <col min="15885" max="15892" width="10" style="22" customWidth="1"/>
    <col min="15893" max="15893" width="12.42578125" style="22" customWidth="1"/>
    <col min="15894" max="15895" width="9.140625" style="22"/>
    <col min="15896" max="15896" width="11" style="22" customWidth="1"/>
    <col min="15897" max="16128" width="9.140625" style="22"/>
    <col min="16129" max="16129" width="22.85546875" style="22" customWidth="1"/>
    <col min="16130" max="16130" width="11.85546875" style="22" customWidth="1"/>
    <col min="16131" max="16140" width="9.7109375" style="22" customWidth="1"/>
    <col min="16141" max="16148" width="10" style="22" customWidth="1"/>
    <col min="16149" max="16149" width="12.42578125" style="22" customWidth="1"/>
    <col min="16150" max="16151" width="9.140625" style="22"/>
    <col min="16152" max="16152" width="11" style="22" customWidth="1"/>
    <col min="16153" max="16384" width="9.140625" style="22"/>
  </cols>
  <sheetData>
    <row r="1" spans="1:23" ht="18.75" x14ac:dyDescent="0.3">
      <c r="A1" s="337" t="s">
        <v>211</v>
      </c>
      <c r="B1" s="337"/>
      <c r="C1" s="337"/>
      <c r="D1" s="337"/>
      <c r="E1" s="337"/>
      <c r="F1" s="337"/>
      <c r="G1" s="337"/>
      <c r="H1" s="337"/>
      <c r="I1" s="337"/>
      <c r="J1" s="337"/>
      <c r="K1" s="337"/>
      <c r="L1" s="337"/>
      <c r="M1" s="337"/>
      <c r="N1" s="337"/>
      <c r="O1" s="337"/>
      <c r="P1" s="337"/>
      <c r="Q1" s="337"/>
      <c r="R1" s="337"/>
      <c r="S1" s="337"/>
      <c r="T1" s="337"/>
      <c r="U1" s="179"/>
    </row>
    <row r="2" spans="1:23" ht="15.75" thickBot="1" x14ac:dyDescent="0.3">
      <c r="B2" s="175"/>
      <c r="C2" s="175"/>
      <c r="D2" s="175"/>
      <c r="E2" s="175"/>
      <c r="F2" s="175"/>
      <c r="G2" s="175"/>
      <c r="H2" s="175"/>
      <c r="I2" s="175"/>
      <c r="J2" s="175"/>
      <c r="K2" s="175"/>
      <c r="L2" s="175"/>
      <c r="N2" s="175"/>
      <c r="O2" s="175"/>
      <c r="P2" s="175"/>
      <c r="Q2" s="175"/>
      <c r="R2" s="175"/>
      <c r="T2" s="23" t="s">
        <v>0</v>
      </c>
    </row>
    <row r="3" spans="1:23" ht="27" customHeight="1" x14ac:dyDescent="0.25">
      <c r="A3" s="83"/>
      <c r="B3" s="338" t="s">
        <v>2</v>
      </c>
      <c r="C3" s="339"/>
      <c r="D3" s="339"/>
      <c r="E3" s="339"/>
      <c r="F3" s="339"/>
      <c r="G3" s="339"/>
      <c r="H3" s="339"/>
      <c r="I3" s="339"/>
      <c r="J3" s="339"/>
      <c r="K3" s="339"/>
      <c r="L3" s="340"/>
      <c r="M3" s="341" t="s">
        <v>53</v>
      </c>
      <c r="N3" s="338" t="s">
        <v>24</v>
      </c>
      <c r="O3" s="339"/>
      <c r="P3" s="339"/>
      <c r="Q3" s="339"/>
      <c r="R3" s="340"/>
      <c r="S3" s="341" t="s">
        <v>54</v>
      </c>
      <c r="T3" s="343" t="s">
        <v>11</v>
      </c>
    </row>
    <row r="4" spans="1:23" ht="23.25" customHeight="1" x14ac:dyDescent="0.25">
      <c r="A4" s="84"/>
      <c r="B4" s="85" t="s">
        <v>73</v>
      </c>
      <c r="C4" s="274" t="s">
        <v>3</v>
      </c>
      <c r="D4" s="173" t="s">
        <v>4</v>
      </c>
      <c r="E4" s="274" t="s">
        <v>5</v>
      </c>
      <c r="F4" s="274" t="s">
        <v>7</v>
      </c>
      <c r="G4" s="274" t="s">
        <v>6</v>
      </c>
      <c r="H4" s="173" t="s">
        <v>243</v>
      </c>
      <c r="I4" s="274" t="s">
        <v>8</v>
      </c>
      <c r="J4" s="173" t="s">
        <v>9</v>
      </c>
      <c r="K4" s="274" t="s">
        <v>229</v>
      </c>
      <c r="L4" s="274" t="s">
        <v>236</v>
      </c>
      <c r="M4" s="342"/>
      <c r="N4" s="274" t="s">
        <v>28</v>
      </c>
      <c r="O4" s="274" t="s">
        <v>26</v>
      </c>
      <c r="P4" s="274" t="s">
        <v>29</v>
      </c>
      <c r="Q4" s="274" t="s">
        <v>30</v>
      </c>
      <c r="R4" s="274" t="s">
        <v>230</v>
      </c>
      <c r="S4" s="342"/>
      <c r="T4" s="344"/>
    </row>
    <row r="5" spans="1:23" ht="25.5" x14ac:dyDescent="0.25">
      <c r="A5" s="87" t="s">
        <v>237</v>
      </c>
      <c r="B5" s="159">
        <v>0</v>
      </c>
      <c r="C5" s="159">
        <v>0</v>
      </c>
      <c r="D5" s="159">
        <v>0</v>
      </c>
      <c r="E5" s="159">
        <v>0</v>
      </c>
      <c r="F5" s="159">
        <v>0</v>
      </c>
      <c r="G5" s="159">
        <v>0</v>
      </c>
      <c r="H5" s="159">
        <v>0</v>
      </c>
      <c r="I5" s="159">
        <v>0</v>
      </c>
      <c r="J5" s="159">
        <v>0</v>
      </c>
      <c r="K5" s="159">
        <v>0</v>
      </c>
      <c r="L5" s="159">
        <v>0</v>
      </c>
      <c r="M5" s="261">
        <f>SUM(B5:L5)</f>
        <v>0</v>
      </c>
      <c r="N5" s="159">
        <v>0</v>
      </c>
      <c r="O5" s="159">
        <v>0</v>
      </c>
      <c r="P5" s="159">
        <v>0</v>
      </c>
      <c r="Q5" s="159">
        <v>0</v>
      </c>
      <c r="R5" s="159">
        <v>0</v>
      </c>
      <c r="S5" s="261">
        <f>SUM(N5:R5)</f>
        <v>0</v>
      </c>
      <c r="T5" s="259">
        <f>S5+M5</f>
        <v>0</v>
      </c>
      <c r="U5" s="28"/>
      <c r="V5" s="28"/>
      <c r="W5" s="22" t="s">
        <v>225</v>
      </c>
    </row>
    <row r="6" spans="1:23" ht="25.5" x14ac:dyDescent="0.25">
      <c r="A6" s="87" t="s">
        <v>238</v>
      </c>
      <c r="B6" s="159">
        <v>837307</v>
      </c>
      <c r="C6" s="159">
        <v>150766.05616110595</v>
      </c>
      <c r="D6" s="159">
        <v>219703.37395350868</v>
      </c>
      <c r="E6" s="159">
        <v>222300.28887434214</v>
      </c>
      <c r="F6" s="159">
        <v>195326</v>
      </c>
      <c r="G6" s="159">
        <v>247036.93799999999</v>
      </c>
      <c r="H6" s="159">
        <v>452051.74800000002</v>
      </c>
      <c r="I6" s="159">
        <v>184002.981</v>
      </c>
      <c r="J6" s="159">
        <v>8202</v>
      </c>
      <c r="K6" s="159">
        <v>0</v>
      </c>
      <c r="L6" s="159">
        <v>397005</v>
      </c>
      <c r="M6" s="261">
        <f t="shared" ref="M6:M12" si="0">SUM(B6:L6)</f>
        <v>2913701.3859889572</v>
      </c>
      <c r="N6" s="159">
        <v>174925.16200000001</v>
      </c>
      <c r="O6" s="159">
        <v>183999</v>
      </c>
      <c r="P6" s="159">
        <v>356934</v>
      </c>
      <c r="Q6" s="159">
        <v>215706</v>
      </c>
      <c r="R6" s="159">
        <v>245963</v>
      </c>
      <c r="S6" s="261">
        <f t="shared" ref="S6:S12" si="1">SUM(N6:R6)</f>
        <v>1177527.162</v>
      </c>
      <c r="T6" s="259">
        <f t="shared" ref="T6:T12" si="2">S6+M6</f>
        <v>4091228.5479889573</v>
      </c>
      <c r="U6" s="28"/>
      <c r="V6" s="28"/>
    </row>
    <row r="7" spans="1:23" x14ac:dyDescent="0.25">
      <c r="A7" s="87" t="s">
        <v>55</v>
      </c>
      <c r="B7" s="159">
        <v>1730</v>
      </c>
      <c r="C7" s="159">
        <v>175.42388342416589</v>
      </c>
      <c r="D7" s="159">
        <v>0</v>
      </c>
      <c r="E7" s="159">
        <v>14475.36764763158</v>
      </c>
      <c r="F7" s="159">
        <v>0</v>
      </c>
      <c r="G7" s="159">
        <v>0</v>
      </c>
      <c r="H7" s="159">
        <v>0</v>
      </c>
      <c r="I7" s="159">
        <v>0</v>
      </c>
      <c r="J7" s="159">
        <v>11657.5</v>
      </c>
      <c r="K7" s="159">
        <v>0</v>
      </c>
      <c r="L7" s="159">
        <v>0</v>
      </c>
      <c r="M7" s="261">
        <f t="shared" si="0"/>
        <v>28038.291531055744</v>
      </c>
      <c r="N7" s="159">
        <v>0</v>
      </c>
      <c r="O7" s="159">
        <v>0</v>
      </c>
      <c r="P7" s="159">
        <v>0</v>
      </c>
      <c r="Q7" s="159">
        <v>0</v>
      </c>
      <c r="R7" s="159">
        <v>0</v>
      </c>
      <c r="S7" s="261">
        <f t="shared" si="1"/>
        <v>0</v>
      </c>
      <c r="T7" s="259">
        <f t="shared" si="2"/>
        <v>28038.291531055744</v>
      </c>
      <c r="U7" s="28"/>
    </row>
    <row r="8" spans="1:23" ht="25.5" x14ac:dyDescent="0.25">
      <c r="A8" s="87" t="s">
        <v>239</v>
      </c>
      <c r="B8" s="159">
        <v>16904</v>
      </c>
      <c r="C8" s="159">
        <v>0</v>
      </c>
      <c r="D8" s="159">
        <v>12504.482477791116</v>
      </c>
      <c r="E8" s="159">
        <v>0</v>
      </c>
      <c r="F8" s="159">
        <v>0</v>
      </c>
      <c r="G8" s="159">
        <v>0</v>
      </c>
      <c r="H8" s="159">
        <v>0</v>
      </c>
      <c r="I8" s="159">
        <v>0</v>
      </c>
      <c r="J8" s="159">
        <v>0</v>
      </c>
      <c r="K8" s="159">
        <v>0</v>
      </c>
      <c r="L8" s="159">
        <v>0</v>
      </c>
      <c r="M8" s="261">
        <f t="shared" si="0"/>
        <v>29408.482477791116</v>
      </c>
      <c r="N8" s="159">
        <v>0</v>
      </c>
      <c r="O8" s="159">
        <v>0</v>
      </c>
      <c r="P8" s="159">
        <v>0</v>
      </c>
      <c r="Q8" s="159">
        <v>0</v>
      </c>
      <c r="R8" s="159">
        <v>0</v>
      </c>
      <c r="S8" s="261">
        <f t="shared" si="1"/>
        <v>0</v>
      </c>
      <c r="T8" s="259">
        <f t="shared" si="2"/>
        <v>29408.482477791116</v>
      </c>
      <c r="U8" s="28"/>
    </row>
    <row r="9" spans="1:23" ht="25.5" x14ac:dyDescent="0.25">
      <c r="A9" s="87" t="s">
        <v>240</v>
      </c>
      <c r="B9" s="159">
        <v>1024</v>
      </c>
      <c r="C9" s="159">
        <v>0</v>
      </c>
      <c r="D9" s="159">
        <v>0</v>
      </c>
      <c r="E9" s="159">
        <v>0</v>
      </c>
      <c r="F9" s="159">
        <v>0</v>
      </c>
      <c r="G9" s="159">
        <v>0</v>
      </c>
      <c r="H9" s="159">
        <v>0</v>
      </c>
      <c r="I9" s="159">
        <v>0</v>
      </c>
      <c r="J9" s="159">
        <v>0</v>
      </c>
      <c r="K9" s="159">
        <v>953546.88300000003</v>
      </c>
      <c r="L9" s="159">
        <v>35716</v>
      </c>
      <c r="M9" s="261">
        <f t="shared" si="0"/>
        <v>990286.88300000003</v>
      </c>
      <c r="N9" s="159">
        <v>9206.5879999999997</v>
      </c>
      <c r="O9" s="159">
        <v>0</v>
      </c>
      <c r="P9" s="159">
        <v>0</v>
      </c>
      <c r="Q9" s="159">
        <v>0</v>
      </c>
      <c r="R9" s="159">
        <v>61628</v>
      </c>
      <c r="S9" s="261">
        <f t="shared" si="1"/>
        <v>70834.588000000003</v>
      </c>
      <c r="T9" s="259">
        <f t="shared" si="2"/>
        <v>1061121.4710000001</v>
      </c>
      <c r="U9" s="28"/>
    </row>
    <row r="10" spans="1:23" x14ac:dyDescent="0.25">
      <c r="A10" s="87" t="s">
        <v>72</v>
      </c>
      <c r="B10" s="159">
        <v>29659</v>
      </c>
      <c r="C10" s="159">
        <v>34281.519955469892</v>
      </c>
      <c r="D10" s="159">
        <v>1864.8155687002075</v>
      </c>
      <c r="E10" s="159">
        <v>1347.274478026316</v>
      </c>
      <c r="F10" s="159">
        <v>0</v>
      </c>
      <c r="G10" s="159">
        <v>0</v>
      </c>
      <c r="H10" s="159">
        <v>0</v>
      </c>
      <c r="I10" s="159">
        <v>0</v>
      </c>
      <c r="J10" s="159">
        <v>164836.5</v>
      </c>
      <c r="K10" s="159">
        <v>0</v>
      </c>
      <c r="L10" s="159">
        <v>0</v>
      </c>
      <c r="M10" s="261">
        <f t="shared" si="0"/>
        <v>231989.11000219642</v>
      </c>
      <c r="N10" s="159">
        <v>0</v>
      </c>
      <c r="O10" s="159">
        <v>0</v>
      </c>
      <c r="P10" s="159">
        <v>0</v>
      </c>
      <c r="Q10" s="159">
        <v>0</v>
      </c>
      <c r="R10" s="159">
        <v>0</v>
      </c>
      <c r="S10" s="261">
        <f t="shared" si="1"/>
        <v>0</v>
      </c>
      <c r="T10" s="259">
        <f t="shared" si="2"/>
        <v>231989.11000219642</v>
      </c>
    </row>
    <row r="11" spans="1:23" x14ac:dyDescent="0.25">
      <c r="A11" s="87" t="s">
        <v>56</v>
      </c>
      <c r="B11" s="159">
        <v>1684</v>
      </c>
      <c r="C11" s="159">
        <v>0</v>
      </c>
      <c r="D11" s="159">
        <v>0</v>
      </c>
      <c r="E11" s="159">
        <v>0</v>
      </c>
      <c r="F11" s="159">
        <v>0</v>
      </c>
      <c r="G11" s="159">
        <v>0</v>
      </c>
      <c r="H11" s="159">
        <v>0</v>
      </c>
      <c r="I11" s="159">
        <v>0</v>
      </c>
      <c r="J11" s="159">
        <v>0</v>
      </c>
      <c r="K11" s="159">
        <v>0</v>
      </c>
      <c r="L11" s="159">
        <v>0</v>
      </c>
      <c r="M11" s="261">
        <f t="shared" si="0"/>
        <v>1684</v>
      </c>
      <c r="N11" s="159">
        <v>0</v>
      </c>
      <c r="O11" s="159">
        <v>0</v>
      </c>
      <c r="P11" s="159">
        <v>0</v>
      </c>
      <c r="Q11" s="159">
        <v>0</v>
      </c>
      <c r="R11" s="159">
        <v>0</v>
      </c>
      <c r="S11" s="261">
        <f t="shared" si="1"/>
        <v>0</v>
      </c>
      <c r="T11" s="259">
        <f t="shared" si="2"/>
        <v>1684</v>
      </c>
    </row>
    <row r="12" spans="1:23" s="265" customFormat="1" ht="15.75" thickBot="1" x14ac:dyDescent="0.3">
      <c r="A12" s="263" t="s">
        <v>11</v>
      </c>
      <c r="B12" s="264">
        <v>888308</v>
      </c>
      <c r="C12" s="264">
        <v>185223</v>
      </c>
      <c r="D12" s="264">
        <v>234072.67199999999</v>
      </c>
      <c r="E12" s="264">
        <v>238122.93100000004</v>
      </c>
      <c r="F12" s="264">
        <v>195326</v>
      </c>
      <c r="G12" s="264">
        <v>247036.93799999999</v>
      </c>
      <c r="H12" s="264">
        <v>452051.74800000002</v>
      </c>
      <c r="I12" s="264">
        <v>184002.981</v>
      </c>
      <c r="J12" s="264">
        <v>184696</v>
      </c>
      <c r="K12" s="264">
        <v>953546.88300000003</v>
      </c>
      <c r="L12" s="264">
        <v>432721</v>
      </c>
      <c r="M12" s="262">
        <f t="shared" si="0"/>
        <v>4195108.1530000009</v>
      </c>
      <c r="N12" s="264">
        <v>184131.75</v>
      </c>
      <c r="O12" s="264">
        <v>183999</v>
      </c>
      <c r="P12" s="264">
        <v>356934</v>
      </c>
      <c r="Q12" s="264">
        <v>215706</v>
      </c>
      <c r="R12" s="264">
        <v>307591</v>
      </c>
      <c r="S12" s="262">
        <f t="shared" si="1"/>
        <v>1248361.75</v>
      </c>
      <c r="T12" s="260">
        <f t="shared" si="2"/>
        <v>5443469.9030000009</v>
      </c>
    </row>
    <row r="31" spans="2:21" s="174" customFormat="1" x14ac:dyDescent="0.25">
      <c r="B31" s="22"/>
      <c r="C31" s="22"/>
      <c r="D31" s="22"/>
      <c r="E31" s="22"/>
      <c r="F31" s="22"/>
      <c r="G31" s="22"/>
      <c r="H31" s="22"/>
      <c r="I31" s="22"/>
      <c r="J31" s="22"/>
      <c r="K31" s="22"/>
      <c r="L31" s="22"/>
      <c r="M31" s="22"/>
      <c r="N31" s="22"/>
      <c r="O31" s="22"/>
      <c r="P31" s="22"/>
      <c r="Q31" s="22"/>
      <c r="R31" s="22"/>
      <c r="S31" s="22"/>
      <c r="T31" s="22"/>
      <c r="U31" s="22"/>
    </row>
    <row r="32" spans="2:21" s="174" customFormat="1" x14ac:dyDescent="0.25">
      <c r="B32" s="22"/>
      <c r="C32" s="22"/>
      <c r="D32" s="22"/>
      <c r="E32" s="22"/>
      <c r="F32" s="22"/>
      <c r="G32" s="22"/>
      <c r="H32" s="22"/>
      <c r="I32" s="22"/>
      <c r="J32" s="22"/>
      <c r="K32" s="22"/>
      <c r="L32" s="22"/>
      <c r="M32" s="22"/>
      <c r="N32" s="22"/>
      <c r="O32" s="22"/>
      <c r="P32" s="22"/>
      <c r="Q32" s="22"/>
      <c r="R32" s="22"/>
      <c r="S32" s="22"/>
      <c r="T32" s="22"/>
      <c r="U32" s="22"/>
    </row>
    <row r="33" spans="1:21" s="174" customFormat="1" x14ac:dyDescent="0.25">
      <c r="B33" s="22"/>
      <c r="C33" s="22"/>
      <c r="D33" s="22"/>
      <c r="E33" s="22"/>
      <c r="F33" s="22"/>
      <c r="G33" s="22"/>
      <c r="H33" s="22"/>
      <c r="I33" s="22"/>
      <c r="J33" s="22"/>
      <c r="K33" s="22"/>
      <c r="L33" s="22"/>
      <c r="M33" s="22"/>
      <c r="N33" s="22"/>
      <c r="O33" s="22"/>
      <c r="P33" s="22"/>
      <c r="Q33" s="22"/>
      <c r="R33" s="22"/>
      <c r="S33" s="22"/>
      <c r="T33" s="22"/>
      <c r="U33" s="22"/>
    </row>
    <row r="34" spans="1:21" x14ac:dyDescent="0.25">
      <c r="A34" s="233" t="s">
        <v>245</v>
      </c>
    </row>
    <row r="40" spans="1:21" s="149" customFormat="1" x14ac:dyDescent="0.25"/>
    <row r="41" spans="1:21" s="228" customFormat="1" x14ac:dyDescent="0.25"/>
    <row r="42" spans="1:21" s="228" customFormat="1" x14ac:dyDescent="0.25"/>
    <row r="43" spans="1:21" s="228" customFormat="1" x14ac:dyDescent="0.25"/>
    <row r="44" spans="1:21" s="228" customFormat="1" x14ac:dyDescent="0.25"/>
    <row r="45" spans="1:21" s="228" customFormat="1" x14ac:dyDescent="0.25">
      <c r="A45" s="256"/>
      <c r="B45" s="256"/>
      <c r="C45" s="256"/>
      <c r="D45" s="256"/>
      <c r="E45" s="256"/>
      <c r="F45" s="256"/>
      <c r="G45" s="256"/>
      <c r="H45" s="256"/>
      <c r="I45" s="256"/>
      <c r="J45" s="256"/>
      <c r="K45" s="256"/>
    </row>
    <row r="46" spans="1:21" s="228" customFormat="1" x14ac:dyDescent="0.25">
      <c r="A46" s="256"/>
      <c r="B46" s="257"/>
      <c r="C46" s="257"/>
      <c r="D46" s="257"/>
      <c r="E46" s="257"/>
      <c r="F46" s="257"/>
      <c r="G46" s="257"/>
      <c r="H46" s="257"/>
      <c r="I46" s="257"/>
      <c r="J46" s="257"/>
      <c r="K46" s="257"/>
      <c r="L46" s="174"/>
      <c r="M46" s="174"/>
      <c r="N46" s="174"/>
      <c r="O46" s="174"/>
      <c r="P46" s="174"/>
      <c r="Q46" s="174"/>
      <c r="R46" s="174"/>
      <c r="S46" s="174"/>
      <c r="T46" s="174"/>
      <c r="U46" s="174"/>
    </row>
    <row r="47" spans="1:21" s="228" customFormat="1" x14ac:dyDescent="0.25">
      <c r="A47" s="256"/>
      <c r="B47" s="257"/>
      <c r="C47" s="257"/>
      <c r="D47" s="257"/>
      <c r="E47" s="257"/>
      <c r="F47" s="257"/>
      <c r="G47" s="257"/>
      <c r="H47" s="257"/>
      <c r="I47" s="257"/>
      <c r="J47" s="257"/>
      <c r="K47" s="257"/>
      <c r="L47" s="174"/>
      <c r="M47" s="174"/>
      <c r="N47" s="174"/>
      <c r="O47" s="174"/>
      <c r="P47" s="174"/>
      <c r="Q47" s="174"/>
      <c r="R47" s="174"/>
      <c r="S47" s="174"/>
      <c r="T47" s="174"/>
      <c r="U47" s="174"/>
    </row>
    <row r="48" spans="1:21" s="228" customFormat="1" x14ac:dyDescent="0.25">
      <c r="A48" s="256"/>
      <c r="B48" s="256"/>
      <c r="C48" s="256"/>
      <c r="D48" s="256"/>
      <c r="E48" s="256"/>
      <c r="F48" s="256"/>
      <c r="G48" s="256"/>
      <c r="H48" s="256"/>
      <c r="I48" s="256"/>
      <c r="J48" s="256"/>
      <c r="K48" s="256"/>
    </row>
    <row r="49" spans="1:21" s="228" customFormat="1" x14ac:dyDescent="0.25"/>
    <row r="50" spans="1:21" s="174" customFormat="1" x14ac:dyDescent="0.25"/>
    <row r="51" spans="1:21" s="174" customFormat="1" x14ac:dyDescent="0.25">
      <c r="B51" s="232" t="str">
        <f>B4</f>
        <v>Makedonija</v>
      </c>
      <c r="C51" s="232" t="str">
        <f t="shared" ref="C51:L51" si="3">C4</f>
        <v>Triglav</v>
      </c>
      <c r="D51" s="232" t="str">
        <f t="shared" si="3"/>
        <v>Sava</v>
      </c>
      <c r="E51" s="232" t="str">
        <f t="shared" si="3"/>
        <v>Evroins</v>
      </c>
      <c r="F51" s="232" t="str">
        <f t="shared" si="3"/>
        <v>Eurolink</v>
      </c>
      <c r="G51" s="232" t="str">
        <f t="shared" si="3"/>
        <v>Winner</v>
      </c>
      <c r="H51" s="232" t="str">
        <f t="shared" si="3"/>
        <v>Grawe nonlife</v>
      </c>
      <c r="I51" s="232" t="str">
        <f t="shared" si="3"/>
        <v>Uniqa</v>
      </c>
      <c r="J51" s="232" t="str">
        <f t="shared" si="3"/>
        <v>Insur. Policy</v>
      </c>
      <c r="K51" s="232" t="str">
        <f t="shared" si="3"/>
        <v>Halk</v>
      </c>
      <c r="L51" s="232" t="str">
        <f t="shared" si="3"/>
        <v>Croatija</v>
      </c>
      <c r="M51" s="192" t="str">
        <f>N4</f>
        <v>Croatia life</v>
      </c>
      <c r="N51" s="192" t="str">
        <f t="shared" ref="N51:Q51" si="4">O4</f>
        <v>Grawe</v>
      </c>
      <c r="O51" s="192" t="str">
        <f t="shared" si="4"/>
        <v>Winner life</v>
      </c>
      <c r="P51" s="192" t="str">
        <f t="shared" si="4"/>
        <v>Uniqa life</v>
      </c>
      <c r="Q51" s="192" t="str">
        <f t="shared" si="4"/>
        <v>Triglav life</v>
      </c>
    </row>
    <row r="52" spans="1:21" s="174" customFormat="1" x14ac:dyDescent="0.25">
      <c r="B52" s="186">
        <f>B5/B$12</f>
        <v>0</v>
      </c>
      <c r="C52" s="186">
        <f t="shared" ref="C52:L52" si="5">C5/C$12</f>
        <v>0</v>
      </c>
      <c r="D52" s="186">
        <f t="shared" si="5"/>
        <v>0</v>
      </c>
      <c r="E52" s="186">
        <f t="shared" si="5"/>
        <v>0</v>
      </c>
      <c r="F52" s="186">
        <f t="shared" si="5"/>
        <v>0</v>
      </c>
      <c r="G52" s="186">
        <f t="shared" si="5"/>
        <v>0</v>
      </c>
      <c r="H52" s="186">
        <f t="shared" si="5"/>
        <v>0</v>
      </c>
      <c r="I52" s="186">
        <f t="shared" si="5"/>
        <v>0</v>
      </c>
      <c r="J52" s="186">
        <f t="shared" si="5"/>
        <v>0</v>
      </c>
      <c r="K52" s="186">
        <f t="shared" si="5"/>
        <v>0</v>
      </c>
      <c r="L52" s="186">
        <f t="shared" si="5"/>
        <v>0</v>
      </c>
      <c r="M52" s="186">
        <f>N5/N$12</f>
        <v>0</v>
      </c>
      <c r="N52" s="186">
        <f t="shared" ref="N52:Q52" si="6">O5/O$12</f>
        <v>0</v>
      </c>
      <c r="O52" s="186">
        <f t="shared" si="6"/>
        <v>0</v>
      </c>
      <c r="P52" s="186">
        <f t="shared" si="6"/>
        <v>0</v>
      </c>
      <c r="Q52" s="186">
        <f t="shared" si="6"/>
        <v>0</v>
      </c>
    </row>
    <row r="53" spans="1:21" s="174" customFormat="1" x14ac:dyDescent="0.25">
      <c r="A53" s="174" t="s">
        <v>241</v>
      </c>
      <c r="B53" s="186">
        <f t="shared" ref="B53:L59" si="7">B6/B$12</f>
        <v>0.94258635518311218</v>
      </c>
      <c r="C53" s="186">
        <f t="shared" si="7"/>
        <v>0.81397049049581294</v>
      </c>
      <c r="D53" s="186">
        <f t="shared" si="7"/>
        <v>0.93861180835970759</v>
      </c>
      <c r="E53" s="186">
        <f t="shared" si="7"/>
        <v>0.9335526315789473</v>
      </c>
      <c r="F53" s="186">
        <f t="shared" si="7"/>
        <v>1</v>
      </c>
      <c r="G53" s="186">
        <f t="shared" si="7"/>
        <v>1</v>
      </c>
      <c r="H53" s="186">
        <f t="shared" si="7"/>
        <v>1</v>
      </c>
      <c r="I53" s="186">
        <f t="shared" si="7"/>
        <v>1</v>
      </c>
      <c r="J53" s="186">
        <f t="shared" si="7"/>
        <v>4.4408108459306102E-2</v>
      </c>
      <c r="K53" s="186">
        <f t="shared" si="7"/>
        <v>0</v>
      </c>
      <c r="L53" s="186">
        <f t="shared" si="7"/>
        <v>0.91746182875339999</v>
      </c>
      <c r="M53" s="186">
        <f t="shared" ref="M53:Q59" si="8">N6/N$12</f>
        <v>0.94999999728455309</v>
      </c>
      <c r="N53" s="186">
        <f t="shared" si="8"/>
        <v>1</v>
      </c>
      <c r="O53" s="186">
        <f t="shared" si="8"/>
        <v>1</v>
      </c>
      <c r="P53" s="186">
        <f t="shared" si="8"/>
        <v>1</v>
      </c>
      <c r="Q53" s="186">
        <f t="shared" si="8"/>
        <v>0.79964303246844026</v>
      </c>
    </row>
    <row r="54" spans="1:21" s="174" customFormat="1" x14ac:dyDescent="0.25">
      <c r="B54" s="186">
        <f t="shared" si="7"/>
        <v>1.9475227060884288E-3</v>
      </c>
      <c r="C54" s="186">
        <f t="shared" si="7"/>
        <v>9.4709557357437193E-4</v>
      </c>
      <c r="D54" s="186">
        <f t="shared" si="7"/>
        <v>0</v>
      </c>
      <c r="E54" s="186">
        <f t="shared" si="7"/>
        <v>6.0789473684210518E-2</v>
      </c>
      <c r="F54" s="186">
        <f t="shared" si="7"/>
        <v>0</v>
      </c>
      <c r="G54" s="186">
        <f t="shared" si="7"/>
        <v>0</v>
      </c>
      <c r="H54" s="186">
        <f t="shared" si="7"/>
        <v>0</v>
      </c>
      <c r="I54" s="186">
        <f t="shared" si="7"/>
        <v>0</v>
      </c>
      <c r="J54" s="186">
        <f t="shared" si="7"/>
        <v>6.3117230476025465E-2</v>
      </c>
      <c r="K54" s="186">
        <f t="shared" si="7"/>
        <v>0</v>
      </c>
      <c r="L54" s="186">
        <f t="shared" si="7"/>
        <v>0</v>
      </c>
      <c r="M54" s="186">
        <f t="shared" si="8"/>
        <v>0</v>
      </c>
      <c r="N54" s="186">
        <f t="shared" si="8"/>
        <v>0</v>
      </c>
      <c r="O54" s="186">
        <f t="shared" si="8"/>
        <v>0</v>
      </c>
      <c r="P54" s="186">
        <f t="shared" si="8"/>
        <v>0</v>
      </c>
      <c r="Q54" s="186">
        <f t="shared" si="8"/>
        <v>0</v>
      </c>
    </row>
    <row r="55" spans="1:21" s="174" customFormat="1" x14ac:dyDescent="0.25">
      <c r="B55" s="186">
        <f t="shared" si="7"/>
        <v>1.9029435736253642E-2</v>
      </c>
      <c r="C55" s="186">
        <f t="shared" si="7"/>
        <v>0</v>
      </c>
      <c r="D55" s="186">
        <f t="shared" si="7"/>
        <v>5.3421368547418968E-2</v>
      </c>
      <c r="E55" s="186">
        <f t="shared" si="7"/>
        <v>0</v>
      </c>
      <c r="F55" s="186">
        <f t="shared" si="7"/>
        <v>0</v>
      </c>
      <c r="G55" s="186">
        <f t="shared" si="7"/>
        <v>0</v>
      </c>
      <c r="H55" s="186">
        <f t="shared" si="7"/>
        <v>0</v>
      </c>
      <c r="I55" s="186">
        <f t="shared" si="7"/>
        <v>0</v>
      </c>
      <c r="J55" s="186">
        <f t="shared" si="7"/>
        <v>0</v>
      </c>
      <c r="K55" s="186">
        <f t="shared" si="7"/>
        <v>0</v>
      </c>
      <c r="L55" s="186">
        <f t="shared" si="7"/>
        <v>0</v>
      </c>
      <c r="M55" s="186">
        <f t="shared" si="8"/>
        <v>0</v>
      </c>
      <c r="N55" s="186">
        <f t="shared" si="8"/>
        <v>0</v>
      </c>
      <c r="O55" s="186">
        <f t="shared" si="8"/>
        <v>0</v>
      </c>
      <c r="P55" s="186">
        <f t="shared" si="8"/>
        <v>0</v>
      </c>
      <c r="Q55" s="186">
        <f t="shared" si="8"/>
        <v>0</v>
      </c>
    </row>
    <row r="56" spans="1:21" s="174" customFormat="1" x14ac:dyDescent="0.25">
      <c r="B56" s="186">
        <f t="shared" si="7"/>
        <v>1.1527533242974284E-3</v>
      </c>
      <c r="C56" s="186">
        <f t="shared" si="7"/>
        <v>0</v>
      </c>
      <c r="D56" s="186">
        <f t="shared" si="7"/>
        <v>0</v>
      </c>
      <c r="E56" s="186">
        <f t="shared" si="7"/>
        <v>0</v>
      </c>
      <c r="F56" s="186">
        <f t="shared" si="7"/>
        <v>0</v>
      </c>
      <c r="G56" s="186">
        <f t="shared" si="7"/>
        <v>0</v>
      </c>
      <c r="H56" s="186">
        <f t="shared" si="7"/>
        <v>0</v>
      </c>
      <c r="I56" s="186">
        <f t="shared" si="7"/>
        <v>0</v>
      </c>
      <c r="J56" s="186">
        <f t="shared" si="7"/>
        <v>0</v>
      </c>
      <c r="K56" s="186">
        <f t="shared" si="7"/>
        <v>1</v>
      </c>
      <c r="L56" s="186">
        <f t="shared" si="7"/>
        <v>8.2538171246599998E-2</v>
      </c>
      <c r="M56" s="186">
        <f t="shared" si="8"/>
        <v>5.0000002715446953E-2</v>
      </c>
      <c r="N56" s="186">
        <f t="shared" si="8"/>
        <v>0</v>
      </c>
      <c r="O56" s="186">
        <f t="shared" si="8"/>
        <v>0</v>
      </c>
      <c r="P56" s="186">
        <f t="shared" si="8"/>
        <v>0</v>
      </c>
      <c r="Q56" s="186">
        <f t="shared" si="8"/>
        <v>0.20035696753155977</v>
      </c>
    </row>
    <row r="57" spans="1:21" s="174" customFormat="1" x14ac:dyDescent="0.25">
      <c r="B57" s="186">
        <f t="shared" si="7"/>
        <v>3.3388194184899835E-2</v>
      </c>
      <c r="C57" s="186">
        <f t="shared" si="7"/>
        <v>0.18508241393061278</v>
      </c>
      <c r="D57" s="186">
        <f t="shared" si="7"/>
        <v>7.966823092873514E-3</v>
      </c>
      <c r="E57" s="186">
        <f t="shared" si="7"/>
        <v>5.6578947368421057E-3</v>
      </c>
      <c r="F57" s="186">
        <f t="shared" si="7"/>
        <v>0</v>
      </c>
      <c r="G57" s="186">
        <f t="shared" si="7"/>
        <v>0</v>
      </c>
      <c r="H57" s="186">
        <f t="shared" si="7"/>
        <v>0</v>
      </c>
      <c r="I57" s="186">
        <f t="shared" si="7"/>
        <v>0</v>
      </c>
      <c r="J57" s="186">
        <f t="shared" si="7"/>
        <v>0.89247466106466844</v>
      </c>
      <c r="K57" s="186">
        <f t="shared" si="7"/>
        <v>0</v>
      </c>
      <c r="L57" s="186">
        <f t="shared" si="7"/>
        <v>0</v>
      </c>
      <c r="M57" s="186">
        <f t="shared" si="8"/>
        <v>0</v>
      </c>
      <c r="N57" s="186">
        <f t="shared" si="8"/>
        <v>0</v>
      </c>
      <c r="O57" s="186">
        <f t="shared" si="8"/>
        <v>0</v>
      </c>
      <c r="P57" s="186">
        <f t="shared" si="8"/>
        <v>0</v>
      </c>
      <c r="Q57" s="186">
        <f t="shared" si="8"/>
        <v>0</v>
      </c>
    </row>
    <row r="58" spans="1:21" s="174" customFormat="1" x14ac:dyDescent="0.25">
      <c r="B58" s="186">
        <f t="shared" si="7"/>
        <v>1.8957388653485052E-3</v>
      </c>
      <c r="C58" s="186">
        <f t="shared" si="7"/>
        <v>0</v>
      </c>
      <c r="D58" s="186">
        <f t="shared" si="7"/>
        <v>0</v>
      </c>
      <c r="E58" s="186">
        <f t="shared" si="7"/>
        <v>0</v>
      </c>
      <c r="F58" s="186">
        <f t="shared" si="7"/>
        <v>0</v>
      </c>
      <c r="G58" s="186">
        <f t="shared" si="7"/>
        <v>0</v>
      </c>
      <c r="H58" s="186">
        <f t="shared" si="7"/>
        <v>0</v>
      </c>
      <c r="I58" s="186">
        <f t="shared" si="7"/>
        <v>0</v>
      </c>
      <c r="J58" s="186">
        <f t="shared" si="7"/>
        <v>0</v>
      </c>
      <c r="K58" s="186">
        <f t="shared" si="7"/>
        <v>0</v>
      </c>
      <c r="L58" s="186">
        <f t="shared" si="7"/>
        <v>0</v>
      </c>
      <c r="M58" s="186">
        <f t="shared" si="8"/>
        <v>0</v>
      </c>
      <c r="N58" s="186">
        <f t="shared" si="8"/>
        <v>0</v>
      </c>
      <c r="O58" s="186">
        <f t="shared" si="8"/>
        <v>0</v>
      </c>
      <c r="P58" s="186">
        <f t="shared" si="8"/>
        <v>0</v>
      </c>
      <c r="Q58" s="186">
        <f t="shared" si="8"/>
        <v>0</v>
      </c>
    </row>
    <row r="59" spans="1:21" s="228" customFormat="1" x14ac:dyDescent="0.25">
      <c r="A59" s="193"/>
      <c r="B59" s="186">
        <f t="shared" si="7"/>
        <v>1</v>
      </c>
      <c r="C59" s="186">
        <f t="shared" si="7"/>
        <v>1</v>
      </c>
      <c r="D59" s="186">
        <f t="shared" si="7"/>
        <v>1</v>
      </c>
      <c r="E59" s="186">
        <f t="shared" si="7"/>
        <v>1</v>
      </c>
      <c r="F59" s="186">
        <f t="shared" si="7"/>
        <v>1</v>
      </c>
      <c r="G59" s="186">
        <f t="shared" si="7"/>
        <v>1</v>
      </c>
      <c r="H59" s="186">
        <f t="shared" si="7"/>
        <v>1</v>
      </c>
      <c r="I59" s="186">
        <f t="shared" si="7"/>
        <v>1</v>
      </c>
      <c r="J59" s="186">
        <f t="shared" si="7"/>
        <v>1</v>
      </c>
      <c r="K59" s="186">
        <f t="shared" si="7"/>
        <v>1</v>
      </c>
      <c r="L59" s="186">
        <f t="shared" si="7"/>
        <v>1</v>
      </c>
      <c r="M59" s="186">
        <f t="shared" si="8"/>
        <v>1</v>
      </c>
      <c r="N59" s="186">
        <f t="shared" si="8"/>
        <v>1</v>
      </c>
      <c r="O59" s="186">
        <f t="shared" si="8"/>
        <v>1</v>
      </c>
      <c r="P59" s="186">
        <f t="shared" si="8"/>
        <v>1</v>
      </c>
      <c r="Q59" s="186">
        <f t="shared" si="8"/>
        <v>1</v>
      </c>
      <c r="R59" s="174"/>
      <c r="S59" s="174"/>
      <c r="T59" s="174"/>
      <c r="U59" s="174"/>
    </row>
    <row r="60" spans="1:21" s="228" customFormat="1" x14ac:dyDescent="0.25">
      <c r="A60" s="193"/>
      <c r="B60" s="193"/>
      <c r="C60" s="193"/>
      <c r="D60" s="193"/>
      <c r="E60" s="193"/>
      <c r="F60" s="193"/>
      <c r="G60" s="193"/>
      <c r="H60" s="193"/>
      <c r="I60" s="193"/>
      <c r="J60" s="193"/>
      <c r="K60" s="193"/>
      <c r="L60" s="193"/>
      <c r="M60" s="193"/>
      <c r="N60" s="193"/>
      <c r="O60" s="193"/>
      <c r="P60" s="193"/>
      <c r="Q60" s="193"/>
      <c r="R60" s="193"/>
      <c r="S60" s="193"/>
    </row>
    <row r="61" spans="1:21" s="228" customFormat="1" x14ac:dyDescent="0.25">
      <c r="A61" s="193"/>
      <c r="B61" s="193"/>
      <c r="C61" s="193"/>
      <c r="D61" s="193"/>
      <c r="E61" s="193"/>
      <c r="F61" s="193"/>
      <c r="G61" s="193"/>
      <c r="H61" s="193"/>
      <c r="I61" s="193"/>
      <c r="J61" s="193"/>
      <c r="K61" s="193"/>
      <c r="L61" s="193"/>
      <c r="M61" s="193"/>
      <c r="N61" s="193"/>
      <c r="O61" s="193"/>
      <c r="P61" s="193"/>
      <c r="Q61" s="193"/>
      <c r="R61" s="193"/>
      <c r="S61" s="193"/>
    </row>
    <row r="62" spans="1:21" s="228" customFormat="1" x14ac:dyDescent="0.25">
      <c r="A62" s="193"/>
      <c r="B62" s="193"/>
      <c r="C62" s="193"/>
      <c r="D62" s="193"/>
      <c r="E62" s="193"/>
      <c r="F62" s="193"/>
      <c r="G62" s="193"/>
      <c r="H62" s="193"/>
      <c r="I62" s="193"/>
      <c r="J62" s="193"/>
      <c r="K62" s="193"/>
      <c r="L62" s="193"/>
      <c r="M62" s="193"/>
      <c r="N62" s="193"/>
      <c r="O62" s="193"/>
      <c r="P62" s="193"/>
      <c r="Q62" s="193"/>
      <c r="R62" s="193"/>
      <c r="S62" s="193"/>
    </row>
    <row r="63" spans="1:21" s="228" customFormat="1" x14ac:dyDescent="0.25">
      <c r="A63" s="193"/>
      <c r="B63" s="194">
        <f t="shared" ref="B63:L63" si="9">B5/B$12</f>
        <v>0</v>
      </c>
      <c r="C63" s="194">
        <f t="shared" si="9"/>
        <v>0</v>
      </c>
      <c r="D63" s="194">
        <f t="shared" si="9"/>
        <v>0</v>
      </c>
      <c r="E63" s="194">
        <f t="shared" si="9"/>
        <v>0</v>
      </c>
      <c r="F63" s="194">
        <f t="shared" si="9"/>
        <v>0</v>
      </c>
      <c r="G63" s="194">
        <f t="shared" si="9"/>
        <v>0</v>
      </c>
      <c r="H63" s="194">
        <f t="shared" si="9"/>
        <v>0</v>
      </c>
      <c r="I63" s="194">
        <f t="shared" si="9"/>
        <v>0</v>
      </c>
      <c r="J63" s="194">
        <f t="shared" si="9"/>
        <v>0</v>
      </c>
      <c r="K63" s="194">
        <f t="shared" si="9"/>
        <v>0</v>
      </c>
      <c r="L63" s="194">
        <f t="shared" si="9"/>
        <v>0</v>
      </c>
      <c r="M63" s="194">
        <f t="shared" ref="M63:Q69" si="10">N5/N$12</f>
        <v>0</v>
      </c>
      <c r="N63" s="194">
        <f t="shared" si="10"/>
        <v>0</v>
      </c>
      <c r="O63" s="194">
        <f t="shared" si="10"/>
        <v>0</v>
      </c>
      <c r="P63" s="194">
        <f t="shared" si="10"/>
        <v>0</v>
      </c>
      <c r="Q63" s="194">
        <f t="shared" si="10"/>
        <v>0</v>
      </c>
      <c r="R63" s="193"/>
      <c r="S63" s="193"/>
    </row>
    <row r="64" spans="1:21" s="228" customFormat="1" x14ac:dyDescent="0.25">
      <c r="A64" s="193"/>
      <c r="B64" s="194">
        <f t="shared" ref="B64:L64" si="11">B6/B$12</f>
        <v>0.94258635518311218</v>
      </c>
      <c r="C64" s="194">
        <f t="shared" si="11"/>
        <v>0.81397049049581294</v>
      </c>
      <c r="D64" s="194">
        <f t="shared" si="11"/>
        <v>0.93861180835970759</v>
      </c>
      <c r="E64" s="194">
        <f t="shared" si="11"/>
        <v>0.9335526315789473</v>
      </c>
      <c r="F64" s="194">
        <f t="shared" si="11"/>
        <v>1</v>
      </c>
      <c r="G64" s="194">
        <f t="shared" si="11"/>
        <v>1</v>
      </c>
      <c r="H64" s="194">
        <f t="shared" si="11"/>
        <v>1</v>
      </c>
      <c r="I64" s="194">
        <f t="shared" si="11"/>
        <v>1</v>
      </c>
      <c r="J64" s="194">
        <f t="shared" si="11"/>
        <v>4.4408108459306102E-2</v>
      </c>
      <c r="K64" s="194">
        <f t="shared" si="11"/>
        <v>0</v>
      </c>
      <c r="L64" s="194">
        <f t="shared" si="11"/>
        <v>0.91746182875339999</v>
      </c>
      <c r="M64" s="194">
        <f t="shared" si="10"/>
        <v>0.94999999728455309</v>
      </c>
      <c r="N64" s="194">
        <f t="shared" si="10"/>
        <v>1</v>
      </c>
      <c r="O64" s="194">
        <f t="shared" si="10"/>
        <v>1</v>
      </c>
      <c r="P64" s="194">
        <f t="shared" si="10"/>
        <v>1</v>
      </c>
      <c r="Q64" s="194">
        <f t="shared" si="10"/>
        <v>0.79964303246844026</v>
      </c>
      <c r="R64" s="193"/>
      <c r="S64" s="193"/>
    </row>
    <row r="65" spans="1:19" s="228" customFormat="1" x14ac:dyDescent="0.25">
      <c r="A65" s="193"/>
      <c r="B65" s="194">
        <f t="shared" ref="B65:L65" si="12">B7/B$12</f>
        <v>1.9475227060884288E-3</v>
      </c>
      <c r="C65" s="194">
        <f t="shared" si="12"/>
        <v>9.4709557357437193E-4</v>
      </c>
      <c r="D65" s="194">
        <f t="shared" si="12"/>
        <v>0</v>
      </c>
      <c r="E65" s="194">
        <f t="shared" si="12"/>
        <v>6.0789473684210518E-2</v>
      </c>
      <c r="F65" s="194">
        <f t="shared" si="12"/>
        <v>0</v>
      </c>
      <c r="G65" s="194">
        <f t="shared" si="12"/>
        <v>0</v>
      </c>
      <c r="H65" s="194">
        <f t="shared" si="12"/>
        <v>0</v>
      </c>
      <c r="I65" s="194">
        <f t="shared" si="12"/>
        <v>0</v>
      </c>
      <c r="J65" s="194">
        <f t="shared" si="12"/>
        <v>6.3117230476025465E-2</v>
      </c>
      <c r="K65" s="194">
        <f t="shared" si="12"/>
        <v>0</v>
      </c>
      <c r="L65" s="194">
        <f t="shared" si="12"/>
        <v>0</v>
      </c>
      <c r="M65" s="194">
        <f t="shared" si="10"/>
        <v>0</v>
      </c>
      <c r="N65" s="194">
        <f t="shared" si="10"/>
        <v>0</v>
      </c>
      <c r="O65" s="194">
        <f t="shared" si="10"/>
        <v>0</v>
      </c>
      <c r="P65" s="194">
        <f t="shared" si="10"/>
        <v>0</v>
      </c>
      <c r="Q65" s="194">
        <f t="shared" si="10"/>
        <v>0</v>
      </c>
      <c r="R65" s="193"/>
      <c r="S65" s="193"/>
    </row>
    <row r="66" spans="1:19" s="228" customFormat="1" x14ac:dyDescent="0.25">
      <c r="A66" s="193"/>
      <c r="B66" s="194">
        <f t="shared" ref="B66:L66" si="13">B8/B$12</f>
        <v>1.9029435736253642E-2</v>
      </c>
      <c r="C66" s="194">
        <f t="shared" si="13"/>
        <v>0</v>
      </c>
      <c r="D66" s="194">
        <f t="shared" si="13"/>
        <v>5.3421368547418968E-2</v>
      </c>
      <c r="E66" s="194">
        <f t="shared" si="13"/>
        <v>0</v>
      </c>
      <c r="F66" s="194">
        <f t="shared" si="13"/>
        <v>0</v>
      </c>
      <c r="G66" s="194">
        <f t="shared" si="13"/>
        <v>0</v>
      </c>
      <c r="H66" s="194">
        <f t="shared" si="13"/>
        <v>0</v>
      </c>
      <c r="I66" s="194">
        <f t="shared" si="13"/>
        <v>0</v>
      </c>
      <c r="J66" s="194">
        <f t="shared" si="13"/>
        <v>0</v>
      </c>
      <c r="K66" s="194">
        <f t="shared" si="13"/>
        <v>0</v>
      </c>
      <c r="L66" s="194">
        <f t="shared" si="13"/>
        <v>0</v>
      </c>
      <c r="M66" s="194">
        <f t="shared" si="10"/>
        <v>0</v>
      </c>
      <c r="N66" s="194">
        <f t="shared" si="10"/>
        <v>0</v>
      </c>
      <c r="O66" s="194">
        <f t="shared" si="10"/>
        <v>0</v>
      </c>
      <c r="P66" s="194">
        <f t="shared" si="10"/>
        <v>0</v>
      </c>
      <c r="Q66" s="194">
        <f t="shared" si="10"/>
        <v>0</v>
      </c>
      <c r="R66" s="193"/>
      <c r="S66" s="193"/>
    </row>
    <row r="67" spans="1:19" s="228" customFormat="1" x14ac:dyDescent="0.25">
      <c r="A67" s="193"/>
      <c r="B67" s="194">
        <f t="shared" ref="B67:L67" si="14">B9/B$12</f>
        <v>1.1527533242974284E-3</v>
      </c>
      <c r="C67" s="194">
        <f t="shared" si="14"/>
        <v>0</v>
      </c>
      <c r="D67" s="194">
        <f t="shared" si="14"/>
        <v>0</v>
      </c>
      <c r="E67" s="194">
        <f t="shared" si="14"/>
        <v>0</v>
      </c>
      <c r="F67" s="194">
        <f t="shared" si="14"/>
        <v>0</v>
      </c>
      <c r="G67" s="194">
        <f t="shared" si="14"/>
        <v>0</v>
      </c>
      <c r="H67" s="194">
        <f t="shared" si="14"/>
        <v>0</v>
      </c>
      <c r="I67" s="194">
        <f t="shared" si="14"/>
        <v>0</v>
      </c>
      <c r="J67" s="194">
        <f t="shared" si="14"/>
        <v>0</v>
      </c>
      <c r="K67" s="194">
        <f t="shared" si="14"/>
        <v>1</v>
      </c>
      <c r="L67" s="194">
        <f t="shared" si="14"/>
        <v>8.2538171246599998E-2</v>
      </c>
      <c r="M67" s="194">
        <f t="shared" si="10"/>
        <v>5.0000002715446953E-2</v>
      </c>
      <c r="N67" s="194">
        <f t="shared" si="10"/>
        <v>0</v>
      </c>
      <c r="O67" s="194">
        <f t="shared" si="10"/>
        <v>0</v>
      </c>
      <c r="P67" s="194">
        <f t="shared" si="10"/>
        <v>0</v>
      </c>
      <c r="Q67" s="194">
        <f t="shared" si="10"/>
        <v>0.20035696753155977</v>
      </c>
      <c r="R67" s="193"/>
      <c r="S67" s="193"/>
    </row>
    <row r="68" spans="1:19" s="228" customFormat="1" x14ac:dyDescent="0.25">
      <c r="A68" s="193"/>
      <c r="B68" s="194">
        <f t="shared" ref="B68:L68" si="15">B10/B$12</f>
        <v>3.3388194184899835E-2</v>
      </c>
      <c r="C68" s="194">
        <f t="shared" si="15"/>
        <v>0.18508241393061278</v>
      </c>
      <c r="D68" s="194">
        <f t="shared" si="15"/>
        <v>7.966823092873514E-3</v>
      </c>
      <c r="E68" s="194">
        <f t="shared" si="15"/>
        <v>5.6578947368421057E-3</v>
      </c>
      <c r="F68" s="194">
        <f t="shared" si="15"/>
        <v>0</v>
      </c>
      <c r="G68" s="194">
        <f t="shared" si="15"/>
        <v>0</v>
      </c>
      <c r="H68" s="194">
        <f t="shared" si="15"/>
        <v>0</v>
      </c>
      <c r="I68" s="194">
        <f t="shared" si="15"/>
        <v>0</v>
      </c>
      <c r="J68" s="194">
        <f t="shared" si="15"/>
        <v>0.89247466106466844</v>
      </c>
      <c r="K68" s="194">
        <f t="shared" si="15"/>
        <v>0</v>
      </c>
      <c r="L68" s="194">
        <f t="shared" si="15"/>
        <v>0</v>
      </c>
      <c r="M68" s="194">
        <f t="shared" si="10"/>
        <v>0</v>
      </c>
      <c r="N68" s="194">
        <f t="shared" si="10"/>
        <v>0</v>
      </c>
      <c r="O68" s="194">
        <f t="shared" si="10"/>
        <v>0</v>
      </c>
      <c r="P68" s="194">
        <f t="shared" si="10"/>
        <v>0</v>
      </c>
      <c r="Q68" s="194">
        <f t="shared" si="10"/>
        <v>0</v>
      </c>
      <c r="R68" s="193"/>
      <c r="S68" s="193"/>
    </row>
    <row r="69" spans="1:19" s="228" customFormat="1" x14ac:dyDescent="0.25">
      <c r="A69" s="193"/>
      <c r="B69" s="194">
        <f t="shared" ref="B69:L69" si="16">B11/B$12</f>
        <v>1.8957388653485052E-3</v>
      </c>
      <c r="C69" s="194">
        <f t="shared" si="16"/>
        <v>0</v>
      </c>
      <c r="D69" s="194">
        <f t="shared" si="16"/>
        <v>0</v>
      </c>
      <c r="E69" s="194">
        <f t="shared" si="16"/>
        <v>0</v>
      </c>
      <c r="F69" s="194">
        <f t="shared" si="16"/>
        <v>0</v>
      </c>
      <c r="G69" s="194">
        <f t="shared" si="16"/>
        <v>0</v>
      </c>
      <c r="H69" s="194">
        <f t="shared" si="16"/>
        <v>0</v>
      </c>
      <c r="I69" s="194">
        <f t="shared" si="16"/>
        <v>0</v>
      </c>
      <c r="J69" s="194">
        <f t="shared" si="16"/>
        <v>0</v>
      </c>
      <c r="K69" s="194">
        <f t="shared" si="16"/>
        <v>0</v>
      </c>
      <c r="L69" s="194">
        <f t="shared" si="16"/>
        <v>0</v>
      </c>
      <c r="M69" s="194">
        <f t="shared" si="10"/>
        <v>0</v>
      </c>
      <c r="N69" s="194">
        <f t="shared" si="10"/>
        <v>0</v>
      </c>
      <c r="O69" s="194">
        <f t="shared" si="10"/>
        <v>0</v>
      </c>
      <c r="P69" s="194">
        <f t="shared" si="10"/>
        <v>0</v>
      </c>
      <c r="Q69" s="194">
        <f t="shared" si="10"/>
        <v>0</v>
      </c>
      <c r="R69" s="193"/>
      <c r="S69" s="193"/>
    </row>
    <row r="70" spans="1:19" s="228" customFormat="1" x14ac:dyDescent="0.25">
      <c r="A70" s="193"/>
      <c r="B70" s="194">
        <f>SUM(B63:B69)</f>
        <v>1</v>
      </c>
      <c r="C70" s="194">
        <f t="shared" ref="C70:Q70" si="17">SUM(C63:C69)</f>
        <v>1.0000000000000002</v>
      </c>
      <c r="D70" s="194">
        <f t="shared" si="17"/>
        <v>1</v>
      </c>
      <c r="E70" s="194">
        <f t="shared" si="17"/>
        <v>0.99999999999999989</v>
      </c>
      <c r="F70" s="194">
        <f t="shared" si="17"/>
        <v>1</v>
      </c>
      <c r="G70" s="194">
        <f t="shared" si="17"/>
        <v>1</v>
      </c>
      <c r="H70" s="194">
        <f t="shared" si="17"/>
        <v>1</v>
      </c>
      <c r="I70" s="194">
        <f t="shared" si="17"/>
        <v>1</v>
      </c>
      <c r="J70" s="194">
        <f t="shared" si="17"/>
        <v>1</v>
      </c>
      <c r="K70" s="194">
        <f t="shared" si="17"/>
        <v>1</v>
      </c>
      <c r="L70" s="194">
        <f t="shared" si="17"/>
        <v>1</v>
      </c>
      <c r="M70" s="194">
        <f t="shared" si="17"/>
        <v>1</v>
      </c>
      <c r="N70" s="194">
        <f t="shared" si="17"/>
        <v>1</v>
      </c>
      <c r="O70" s="194">
        <f t="shared" si="17"/>
        <v>1</v>
      </c>
      <c r="P70" s="194">
        <f t="shared" si="17"/>
        <v>1</v>
      </c>
      <c r="Q70" s="194">
        <f t="shared" si="17"/>
        <v>1</v>
      </c>
      <c r="R70" s="193"/>
      <c r="S70" s="193"/>
    </row>
    <row r="71" spans="1:19" s="228" customFormat="1" x14ac:dyDescent="0.25"/>
    <row r="72" spans="1:19" s="228" customFormat="1" x14ac:dyDescent="0.25"/>
    <row r="73" spans="1:19" s="228" customFormat="1" x14ac:dyDescent="0.25"/>
  </sheetData>
  <mergeCells count="6">
    <mergeCell ref="A1:T1"/>
    <mergeCell ref="B3:L3"/>
    <mergeCell ref="M3:M4"/>
    <mergeCell ref="N3:R3"/>
    <mergeCell ref="S3:S4"/>
    <mergeCell ref="T3:T4"/>
  </mergeCells>
  <printOptions horizontalCentered="1" verticalCentered="1"/>
  <pageMargins left="0.62992125984251968" right="0.62992125984251968" top="0" bottom="0" header="0.31496062992125984" footer="0.31496062992125984"/>
  <pageSetup paperSize="9" scale="6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K57"/>
  <sheetViews>
    <sheetView showGridLines="0" topLeftCell="A13" zoomScale="90" zoomScaleNormal="90" workbookViewId="0">
      <selection activeCell="N28" sqref="N28"/>
    </sheetView>
  </sheetViews>
  <sheetFormatPr defaultColWidth="9.140625" defaultRowHeight="12.75" x14ac:dyDescent="0.2"/>
  <cols>
    <col min="1" max="1" width="6" style="24" customWidth="1"/>
    <col min="2" max="2" width="20.140625" style="24" bestFit="1" customWidth="1"/>
    <col min="3" max="5" width="12" style="24" customWidth="1"/>
    <col min="6" max="6" width="12.85546875" style="24" customWidth="1"/>
    <col min="7" max="7" width="12" style="24" customWidth="1"/>
    <col min="8" max="8" width="14.28515625" style="24" customWidth="1"/>
    <col min="9" max="9" width="12.5703125" style="24" customWidth="1"/>
    <col min="10" max="11" width="12" style="24" customWidth="1"/>
    <col min="12" max="12" width="20.5703125" style="24" bestFit="1" customWidth="1"/>
    <col min="13" max="16384" width="9.140625" style="24"/>
  </cols>
  <sheetData>
    <row r="1" spans="1:11" ht="18.75" x14ac:dyDescent="0.3">
      <c r="A1" s="304" t="s">
        <v>212</v>
      </c>
      <c r="B1" s="304"/>
      <c r="C1" s="304"/>
      <c r="D1" s="304"/>
      <c r="E1" s="304"/>
      <c r="F1" s="304"/>
      <c r="G1" s="304"/>
      <c r="H1" s="304"/>
      <c r="I1" s="304"/>
      <c r="J1" s="304"/>
      <c r="K1" s="304"/>
    </row>
    <row r="2" spans="1:11" ht="13.5" thickBot="1" x14ac:dyDescent="0.25">
      <c r="C2" s="80"/>
      <c r="D2" s="80"/>
      <c r="E2" s="80"/>
      <c r="F2" s="80"/>
      <c r="G2" s="80"/>
      <c r="H2" s="80"/>
      <c r="I2" s="80"/>
      <c r="J2" s="80"/>
      <c r="K2" s="177" t="s">
        <v>0</v>
      </c>
    </row>
    <row r="3" spans="1:11" x14ac:dyDescent="0.2">
      <c r="A3" s="345" t="s">
        <v>1</v>
      </c>
      <c r="B3" s="347" t="s">
        <v>33</v>
      </c>
      <c r="C3" s="347" t="s">
        <v>246</v>
      </c>
      <c r="D3" s="347" t="s">
        <v>58</v>
      </c>
      <c r="E3" s="349" t="s">
        <v>59</v>
      </c>
      <c r="F3" s="349"/>
      <c r="G3" s="349"/>
      <c r="H3" s="347" t="s">
        <v>60</v>
      </c>
      <c r="I3" s="347" t="s">
        <v>244</v>
      </c>
      <c r="J3" s="347" t="s">
        <v>62</v>
      </c>
      <c r="K3" s="350" t="s">
        <v>11</v>
      </c>
    </row>
    <row r="4" spans="1:11" s="43" customFormat="1" ht="38.25" x14ac:dyDescent="0.25">
      <c r="A4" s="346" t="s">
        <v>1</v>
      </c>
      <c r="B4" s="348" t="s">
        <v>33</v>
      </c>
      <c r="C4" s="348" t="s">
        <v>57</v>
      </c>
      <c r="D4" s="348" t="s">
        <v>58</v>
      </c>
      <c r="E4" s="86" t="s">
        <v>63</v>
      </c>
      <c r="F4" s="86" t="s">
        <v>64</v>
      </c>
      <c r="G4" s="273" t="s">
        <v>65</v>
      </c>
      <c r="H4" s="348" t="s">
        <v>66</v>
      </c>
      <c r="I4" s="348" t="s">
        <v>61</v>
      </c>
      <c r="J4" s="348" t="s">
        <v>62</v>
      </c>
      <c r="K4" s="351" t="s">
        <v>11</v>
      </c>
    </row>
    <row r="5" spans="1:11" x14ac:dyDescent="0.2">
      <c r="A5" s="234"/>
      <c r="B5" s="129" t="s">
        <v>67</v>
      </c>
      <c r="C5" s="160">
        <v>4993103</v>
      </c>
      <c r="D5" s="160" t="s">
        <v>250</v>
      </c>
      <c r="E5" s="160" t="s">
        <v>251</v>
      </c>
      <c r="F5" s="160" t="s">
        <v>252</v>
      </c>
      <c r="G5" s="160" t="s">
        <v>253</v>
      </c>
      <c r="H5" s="160" t="s">
        <v>254</v>
      </c>
      <c r="I5" s="160">
        <v>0</v>
      </c>
      <c r="J5" s="160">
        <v>9240</v>
      </c>
      <c r="K5" s="275">
        <v>10941595</v>
      </c>
    </row>
    <row r="6" spans="1:11" x14ac:dyDescent="0.2">
      <c r="A6" s="234">
        <v>1</v>
      </c>
      <c r="B6" s="81" t="s">
        <v>73</v>
      </c>
      <c r="C6" s="291">
        <v>430240</v>
      </c>
      <c r="D6" s="291" t="s">
        <v>255</v>
      </c>
      <c r="E6" s="291" t="s">
        <v>256</v>
      </c>
      <c r="F6" s="291" t="s">
        <v>257</v>
      </c>
      <c r="G6" s="291" t="s">
        <v>258</v>
      </c>
      <c r="H6" s="291" t="s">
        <v>254</v>
      </c>
      <c r="I6" s="291">
        <v>0</v>
      </c>
      <c r="J6" s="291">
        <v>0</v>
      </c>
      <c r="K6" s="275">
        <v>775790</v>
      </c>
    </row>
    <row r="7" spans="1:11" x14ac:dyDescent="0.2">
      <c r="A7" s="234">
        <v>2</v>
      </c>
      <c r="B7" s="81" t="s">
        <v>3</v>
      </c>
      <c r="C7" s="291">
        <v>717831</v>
      </c>
      <c r="D7" s="291" t="s">
        <v>259</v>
      </c>
      <c r="E7" s="291" t="s">
        <v>260</v>
      </c>
      <c r="F7" s="291" t="s">
        <v>261</v>
      </c>
      <c r="G7" s="291" t="s">
        <v>262</v>
      </c>
      <c r="H7" s="291" t="s">
        <v>254</v>
      </c>
      <c r="I7" s="291">
        <v>0</v>
      </c>
      <c r="J7" s="291">
        <v>0</v>
      </c>
      <c r="K7" s="275">
        <v>2020099</v>
      </c>
    </row>
    <row r="8" spans="1:11" x14ac:dyDescent="0.2">
      <c r="A8" s="234">
        <v>3</v>
      </c>
      <c r="B8" s="81" t="s">
        <v>4</v>
      </c>
      <c r="C8" s="291">
        <v>510262</v>
      </c>
      <c r="D8" s="291" t="s">
        <v>263</v>
      </c>
      <c r="E8" s="291" t="s">
        <v>264</v>
      </c>
      <c r="F8" s="291" t="s">
        <v>265</v>
      </c>
      <c r="G8" s="291" t="s">
        <v>266</v>
      </c>
      <c r="H8" s="291" t="s">
        <v>254</v>
      </c>
      <c r="I8" s="291">
        <v>0</v>
      </c>
      <c r="J8" s="291">
        <v>0</v>
      </c>
      <c r="K8" s="275">
        <v>971999</v>
      </c>
    </row>
    <row r="9" spans="1:11" x14ac:dyDescent="0.2">
      <c r="A9" s="234">
        <v>4</v>
      </c>
      <c r="B9" s="81" t="s">
        <v>5</v>
      </c>
      <c r="C9" s="291">
        <v>389729</v>
      </c>
      <c r="D9" s="291" t="s">
        <v>267</v>
      </c>
      <c r="E9" s="291" t="s">
        <v>268</v>
      </c>
      <c r="F9" s="291" t="s">
        <v>269</v>
      </c>
      <c r="G9" s="291" t="s">
        <v>270</v>
      </c>
      <c r="H9" s="291" t="s">
        <v>254</v>
      </c>
      <c r="I9" s="291">
        <v>0</v>
      </c>
      <c r="J9" s="291">
        <v>0</v>
      </c>
      <c r="K9" s="275">
        <v>793836</v>
      </c>
    </row>
    <row r="10" spans="1:11" x14ac:dyDescent="0.2">
      <c r="A10" s="234">
        <v>5</v>
      </c>
      <c r="B10" s="81" t="s">
        <v>7</v>
      </c>
      <c r="C10" s="291">
        <v>631288</v>
      </c>
      <c r="D10" s="291" t="s">
        <v>271</v>
      </c>
      <c r="E10" s="291" t="s">
        <v>272</v>
      </c>
      <c r="F10" s="291" t="s">
        <v>273</v>
      </c>
      <c r="G10" s="291" t="s">
        <v>274</v>
      </c>
      <c r="H10" s="291" t="s">
        <v>254</v>
      </c>
      <c r="I10" s="291">
        <v>0</v>
      </c>
      <c r="J10" s="291">
        <v>0</v>
      </c>
      <c r="K10" s="275">
        <v>1145217</v>
      </c>
    </row>
    <row r="11" spans="1:11" x14ac:dyDescent="0.2">
      <c r="A11" s="234">
        <v>6</v>
      </c>
      <c r="B11" s="81" t="s">
        <v>6</v>
      </c>
      <c r="C11" s="291">
        <v>452596</v>
      </c>
      <c r="D11" s="291" t="s">
        <v>254</v>
      </c>
      <c r="E11" s="291" t="s">
        <v>275</v>
      </c>
      <c r="F11" s="291" t="s">
        <v>276</v>
      </c>
      <c r="G11" s="291" t="s">
        <v>277</v>
      </c>
      <c r="H11" s="291" t="s">
        <v>254</v>
      </c>
      <c r="I11" s="291">
        <v>0</v>
      </c>
      <c r="J11" s="291">
        <v>0</v>
      </c>
      <c r="K11" s="275">
        <v>915750</v>
      </c>
    </row>
    <row r="12" spans="1:11" x14ac:dyDescent="0.2">
      <c r="A12" s="234">
        <v>7</v>
      </c>
      <c r="B12" s="81" t="s">
        <v>243</v>
      </c>
      <c r="C12" s="291">
        <v>151494</v>
      </c>
      <c r="D12" s="291" t="s">
        <v>254</v>
      </c>
      <c r="E12" s="291" t="s">
        <v>278</v>
      </c>
      <c r="F12" s="291" t="s">
        <v>279</v>
      </c>
      <c r="G12" s="291" t="s">
        <v>280</v>
      </c>
      <c r="H12" s="291" t="s">
        <v>254</v>
      </c>
      <c r="I12" s="291">
        <v>0</v>
      </c>
      <c r="J12" s="291">
        <v>0</v>
      </c>
      <c r="K12" s="275">
        <v>635239</v>
      </c>
    </row>
    <row r="13" spans="1:11" x14ac:dyDescent="0.2">
      <c r="A13" s="234">
        <v>8</v>
      </c>
      <c r="B13" s="81" t="s">
        <v>8</v>
      </c>
      <c r="C13" s="291">
        <v>537542</v>
      </c>
      <c r="D13" s="291" t="s">
        <v>281</v>
      </c>
      <c r="E13" s="291" t="s">
        <v>282</v>
      </c>
      <c r="F13" s="291" t="s">
        <v>283</v>
      </c>
      <c r="G13" s="291" t="s">
        <v>284</v>
      </c>
      <c r="H13" s="291" t="s">
        <v>254</v>
      </c>
      <c r="I13" s="291">
        <v>0</v>
      </c>
      <c r="J13" s="291">
        <v>0</v>
      </c>
      <c r="K13" s="275">
        <v>910122</v>
      </c>
    </row>
    <row r="14" spans="1:11" x14ac:dyDescent="0.2">
      <c r="A14" s="234">
        <v>9</v>
      </c>
      <c r="B14" s="81" t="s">
        <v>31</v>
      </c>
      <c r="C14" s="291">
        <v>330838</v>
      </c>
      <c r="D14" s="291" t="s">
        <v>285</v>
      </c>
      <c r="E14" s="291" t="s">
        <v>286</v>
      </c>
      <c r="F14" s="291" t="s">
        <v>287</v>
      </c>
      <c r="G14" s="291" t="s">
        <v>288</v>
      </c>
      <c r="H14" s="291" t="s">
        <v>254</v>
      </c>
      <c r="I14" s="291">
        <v>0</v>
      </c>
      <c r="J14" s="291">
        <v>9240</v>
      </c>
      <c r="K14" s="275">
        <v>804814</v>
      </c>
    </row>
    <row r="15" spans="1:11" x14ac:dyDescent="0.2">
      <c r="A15" s="234">
        <v>10</v>
      </c>
      <c r="B15" s="81" t="s">
        <v>229</v>
      </c>
      <c r="C15" s="291">
        <v>383422</v>
      </c>
      <c r="D15" s="291" t="s">
        <v>289</v>
      </c>
      <c r="E15" s="291" t="s">
        <v>290</v>
      </c>
      <c r="F15" s="291" t="s">
        <v>291</v>
      </c>
      <c r="G15" s="291" t="s">
        <v>292</v>
      </c>
      <c r="H15" s="291" t="s">
        <v>254</v>
      </c>
      <c r="I15" s="291">
        <v>0</v>
      </c>
      <c r="J15" s="291">
        <v>0</v>
      </c>
      <c r="K15" s="275">
        <v>912948</v>
      </c>
    </row>
    <row r="16" spans="1:11" x14ac:dyDescent="0.2">
      <c r="A16" s="234">
        <v>11</v>
      </c>
      <c r="B16" s="81" t="s">
        <v>10</v>
      </c>
      <c r="C16" s="291">
        <v>457861</v>
      </c>
      <c r="D16" s="291" t="s">
        <v>293</v>
      </c>
      <c r="E16" s="291" t="s">
        <v>294</v>
      </c>
      <c r="F16" s="291" t="s">
        <v>295</v>
      </c>
      <c r="G16" s="291" t="s">
        <v>296</v>
      </c>
      <c r="H16" s="291" t="s">
        <v>254</v>
      </c>
      <c r="I16" s="291">
        <v>0</v>
      </c>
      <c r="J16" s="291">
        <v>0</v>
      </c>
      <c r="K16" s="275">
        <v>1055781</v>
      </c>
    </row>
    <row r="17" spans="1:11" x14ac:dyDescent="0.2">
      <c r="A17" s="234"/>
      <c r="B17" s="129" t="s">
        <v>68</v>
      </c>
      <c r="C17" s="160" t="s">
        <v>297</v>
      </c>
      <c r="D17" s="160" t="s">
        <v>298</v>
      </c>
      <c r="E17" s="160" t="s">
        <v>299</v>
      </c>
      <c r="F17" s="160" t="s">
        <v>300</v>
      </c>
      <c r="G17" s="160" t="s">
        <v>301</v>
      </c>
      <c r="H17" s="160">
        <v>0</v>
      </c>
      <c r="I17" s="160" t="s">
        <v>302</v>
      </c>
      <c r="J17" s="160">
        <v>0</v>
      </c>
      <c r="K17" s="275" t="s">
        <v>303</v>
      </c>
    </row>
    <row r="18" spans="1:11" x14ac:dyDescent="0.2">
      <c r="A18" s="234">
        <v>12</v>
      </c>
      <c r="B18" s="81" t="s">
        <v>10</v>
      </c>
      <c r="C18" s="291" t="s">
        <v>304</v>
      </c>
      <c r="D18" s="291" t="s">
        <v>254</v>
      </c>
      <c r="E18" s="291" t="s">
        <v>305</v>
      </c>
      <c r="F18" s="291" t="s">
        <v>306</v>
      </c>
      <c r="G18" s="291" t="s">
        <v>307</v>
      </c>
      <c r="H18" s="291">
        <v>0</v>
      </c>
      <c r="I18" s="291" t="s">
        <v>308</v>
      </c>
      <c r="J18" s="291">
        <v>0</v>
      </c>
      <c r="K18" s="275" t="s">
        <v>309</v>
      </c>
    </row>
    <row r="19" spans="1:11" x14ac:dyDescent="0.2">
      <c r="A19" s="234">
        <v>13</v>
      </c>
      <c r="B19" s="81" t="s">
        <v>26</v>
      </c>
      <c r="C19" s="291" t="s">
        <v>310</v>
      </c>
      <c r="D19" s="291" t="s">
        <v>298</v>
      </c>
      <c r="E19" s="291" t="s">
        <v>311</v>
      </c>
      <c r="F19" s="291" t="s">
        <v>312</v>
      </c>
      <c r="G19" s="291" t="s">
        <v>313</v>
      </c>
      <c r="H19" s="291">
        <v>0</v>
      </c>
      <c r="I19" s="291" t="s">
        <v>314</v>
      </c>
      <c r="J19" s="291">
        <v>0</v>
      </c>
      <c r="K19" s="275" t="s">
        <v>315</v>
      </c>
    </row>
    <row r="20" spans="1:11" x14ac:dyDescent="0.2">
      <c r="A20" s="234">
        <v>14</v>
      </c>
      <c r="B20" s="81" t="s">
        <v>6</v>
      </c>
      <c r="C20" s="291" t="s">
        <v>316</v>
      </c>
      <c r="D20" s="291" t="s">
        <v>254</v>
      </c>
      <c r="E20" s="291" t="s">
        <v>317</v>
      </c>
      <c r="F20" s="291" t="s">
        <v>318</v>
      </c>
      <c r="G20" s="291" t="s">
        <v>319</v>
      </c>
      <c r="H20" s="291">
        <v>0</v>
      </c>
      <c r="I20" s="291" t="s">
        <v>320</v>
      </c>
      <c r="J20" s="291">
        <v>0</v>
      </c>
      <c r="K20" s="275" t="s">
        <v>321</v>
      </c>
    </row>
    <row r="21" spans="1:11" x14ac:dyDescent="0.2">
      <c r="A21" s="234">
        <v>15</v>
      </c>
      <c r="B21" s="81" t="s">
        <v>8</v>
      </c>
      <c r="C21" s="291" t="s">
        <v>322</v>
      </c>
      <c r="D21" s="291" t="s">
        <v>254</v>
      </c>
      <c r="E21" s="291" t="s">
        <v>323</v>
      </c>
      <c r="F21" s="291" t="s">
        <v>324</v>
      </c>
      <c r="G21" s="291" t="s">
        <v>325</v>
      </c>
      <c r="H21" s="291">
        <v>0</v>
      </c>
      <c r="I21" s="291" t="s">
        <v>326</v>
      </c>
      <c r="J21" s="291">
        <v>0</v>
      </c>
      <c r="K21" s="275" t="s">
        <v>327</v>
      </c>
    </row>
    <row r="22" spans="1:11" ht="12.75" customHeight="1" x14ac:dyDescent="0.2">
      <c r="A22" s="234">
        <v>16</v>
      </c>
      <c r="B22" s="166" t="s">
        <v>3</v>
      </c>
      <c r="C22" s="291" t="s">
        <v>328</v>
      </c>
      <c r="D22" s="291" t="s">
        <v>254</v>
      </c>
      <c r="E22" s="291" t="s">
        <v>329</v>
      </c>
      <c r="F22" s="291" t="s">
        <v>330</v>
      </c>
      <c r="G22" s="291" t="s">
        <v>331</v>
      </c>
      <c r="H22" s="291">
        <v>0</v>
      </c>
      <c r="I22" s="291" t="s">
        <v>332</v>
      </c>
      <c r="J22" s="291">
        <v>0</v>
      </c>
      <c r="K22" s="275" t="s">
        <v>333</v>
      </c>
    </row>
    <row r="23" spans="1:11" ht="13.5" thickBot="1" x14ac:dyDescent="0.25">
      <c r="A23" s="235"/>
      <c r="B23" s="236" t="s">
        <v>11</v>
      </c>
      <c r="C23" s="185">
        <v>5033500</v>
      </c>
      <c r="D23" s="185" t="s">
        <v>334</v>
      </c>
      <c r="E23" s="185" t="s">
        <v>335</v>
      </c>
      <c r="F23" s="185" t="s">
        <v>336</v>
      </c>
      <c r="G23" s="185" t="s">
        <v>337</v>
      </c>
      <c r="H23" s="185" t="s">
        <v>254</v>
      </c>
      <c r="I23" s="185" t="s">
        <v>302</v>
      </c>
      <c r="J23" s="185">
        <v>9240</v>
      </c>
      <c r="K23" s="276">
        <v>19432463</v>
      </c>
    </row>
    <row r="25" spans="1:11" ht="18.75" x14ac:dyDescent="0.3">
      <c r="A25" s="304" t="s">
        <v>213</v>
      </c>
      <c r="B25" s="304"/>
      <c r="C25" s="304"/>
      <c r="D25" s="304"/>
      <c r="E25" s="304"/>
      <c r="F25" s="304"/>
      <c r="G25" s="304"/>
      <c r="H25" s="304"/>
      <c r="I25" s="304"/>
      <c r="J25" s="304"/>
      <c r="K25" s="304"/>
    </row>
    <row r="26" spans="1:11" ht="11.25" customHeight="1" thickBot="1" x14ac:dyDescent="0.25">
      <c r="A26" s="80"/>
      <c r="B26" s="80"/>
      <c r="C26" s="80"/>
      <c r="D26" s="80"/>
      <c r="E26" s="80"/>
      <c r="F26" s="80"/>
      <c r="G26" s="80"/>
      <c r="H26" s="80"/>
      <c r="I26" s="80"/>
      <c r="J26" s="80"/>
      <c r="K26" s="177" t="s">
        <v>0</v>
      </c>
    </row>
    <row r="27" spans="1:11" x14ac:dyDescent="0.2">
      <c r="A27" s="356" t="s">
        <v>1</v>
      </c>
      <c r="B27" s="352" t="s">
        <v>33</v>
      </c>
      <c r="C27" s="352" t="s">
        <v>246</v>
      </c>
      <c r="D27" s="352" t="s">
        <v>58</v>
      </c>
      <c r="E27" s="358" t="s">
        <v>59</v>
      </c>
      <c r="F27" s="358"/>
      <c r="G27" s="358"/>
      <c r="H27" s="352" t="s">
        <v>60</v>
      </c>
      <c r="I27" s="352" t="s">
        <v>244</v>
      </c>
      <c r="J27" s="352" t="s">
        <v>62</v>
      </c>
      <c r="K27" s="354" t="s">
        <v>11</v>
      </c>
    </row>
    <row r="28" spans="1:11" ht="38.25" x14ac:dyDescent="0.2">
      <c r="A28" s="357" t="s">
        <v>1</v>
      </c>
      <c r="B28" s="353" t="s">
        <v>33</v>
      </c>
      <c r="C28" s="353" t="s">
        <v>57</v>
      </c>
      <c r="D28" s="353" t="s">
        <v>58</v>
      </c>
      <c r="E28" s="86" t="s">
        <v>63</v>
      </c>
      <c r="F28" s="86" t="s">
        <v>64</v>
      </c>
      <c r="G28" s="271" t="s">
        <v>65</v>
      </c>
      <c r="H28" s="353" t="s">
        <v>66</v>
      </c>
      <c r="I28" s="353" t="s">
        <v>61</v>
      </c>
      <c r="J28" s="353" t="s">
        <v>62</v>
      </c>
      <c r="K28" s="355" t="s">
        <v>11</v>
      </c>
    </row>
    <row r="29" spans="1:11" x14ac:dyDescent="0.2">
      <c r="A29" s="272"/>
      <c r="B29" s="130" t="s">
        <v>67</v>
      </c>
      <c r="C29" s="160">
        <v>4051039</v>
      </c>
      <c r="D29" s="160">
        <v>63928</v>
      </c>
      <c r="E29" s="160">
        <v>2114804</v>
      </c>
      <c r="F29" s="160">
        <v>1956667</v>
      </c>
      <c r="G29" s="160">
        <v>4205913</v>
      </c>
      <c r="H29" s="160">
        <v>0</v>
      </c>
      <c r="I29" s="160">
        <v>0</v>
      </c>
      <c r="J29" s="160">
        <v>9240</v>
      </c>
      <c r="K29" s="275">
        <v>8330120</v>
      </c>
    </row>
    <row r="30" spans="1:11" x14ac:dyDescent="0.2">
      <c r="A30" s="272">
        <v>1</v>
      </c>
      <c r="B30" s="88" t="s">
        <v>73</v>
      </c>
      <c r="C30" s="291">
        <v>327048</v>
      </c>
      <c r="D30" s="291">
        <v>7078</v>
      </c>
      <c r="E30" s="291">
        <v>83341</v>
      </c>
      <c r="F30" s="291">
        <v>99557</v>
      </c>
      <c r="G30" s="291">
        <v>187901</v>
      </c>
      <c r="H30" s="291">
        <v>0</v>
      </c>
      <c r="I30" s="291">
        <v>0</v>
      </c>
      <c r="J30" s="291">
        <v>0</v>
      </c>
      <c r="K30" s="275">
        <v>522027</v>
      </c>
    </row>
    <row r="31" spans="1:11" x14ac:dyDescent="0.2">
      <c r="A31" s="272">
        <v>2</v>
      </c>
      <c r="B31" s="88" t="s">
        <v>3</v>
      </c>
      <c r="C31" s="291">
        <v>542015</v>
      </c>
      <c r="D31" s="291">
        <v>33848</v>
      </c>
      <c r="E31" s="291">
        <v>380276</v>
      </c>
      <c r="F31" s="291">
        <v>247000</v>
      </c>
      <c r="G31" s="291">
        <v>688336</v>
      </c>
      <c r="H31" s="291">
        <v>0</v>
      </c>
      <c r="I31" s="291">
        <v>0</v>
      </c>
      <c r="J31" s="291">
        <v>0</v>
      </c>
      <c r="K31" s="275">
        <v>1264199</v>
      </c>
    </row>
    <row r="32" spans="1:11" x14ac:dyDescent="0.2">
      <c r="A32" s="272">
        <v>3</v>
      </c>
      <c r="B32" s="88" t="s">
        <v>4</v>
      </c>
      <c r="C32" s="291">
        <v>462283</v>
      </c>
      <c r="D32" s="291">
        <v>1270</v>
      </c>
      <c r="E32" s="291">
        <v>238212</v>
      </c>
      <c r="F32" s="291">
        <v>155306</v>
      </c>
      <c r="G32" s="291">
        <v>409298</v>
      </c>
      <c r="H32" s="291">
        <v>0</v>
      </c>
      <c r="I32" s="291">
        <v>0</v>
      </c>
      <c r="J32" s="291">
        <v>0</v>
      </c>
      <c r="K32" s="275">
        <v>872851</v>
      </c>
    </row>
    <row r="33" spans="1:11" x14ac:dyDescent="0.2">
      <c r="A33" s="272">
        <v>4</v>
      </c>
      <c r="B33" s="88" t="s">
        <v>5</v>
      </c>
      <c r="C33" s="291">
        <v>343837</v>
      </c>
      <c r="D33" s="291">
        <v>2249</v>
      </c>
      <c r="E33" s="291">
        <v>137166</v>
      </c>
      <c r="F33" s="291">
        <v>234051</v>
      </c>
      <c r="G33" s="291">
        <v>381401</v>
      </c>
      <c r="H33" s="291">
        <v>0</v>
      </c>
      <c r="I33" s="291">
        <v>0</v>
      </c>
      <c r="J33" s="291">
        <v>0</v>
      </c>
      <c r="K33" s="275">
        <v>727487</v>
      </c>
    </row>
    <row r="34" spans="1:11" x14ac:dyDescent="0.2">
      <c r="A34" s="272">
        <v>5</v>
      </c>
      <c r="B34" s="88" t="s">
        <v>7</v>
      </c>
      <c r="C34" s="291">
        <v>415906</v>
      </c>
      <c r="D34" s="291">
        <v>9649</v>
      </c>
      <c r="E34" s="291">
        <v>257726</v>
      </c>
      <c r="F34" s="291">
        <v>211113</v>
      </c>
      <c r="G34" s="291">
        <v>471715</v>
      </c>
      <c r="H34" s="291">
        <v>0</v>
      </c>
      <c r="I34" s="291">
        <v>0</v>
      </c>
      <c r="J34" s="291">
        <v>0</v>
      </c>
      <c r="K34" s="275">
        <v>897270</v>
      </c>
    </row>
    <row r="35" spans="1:11" x14ac:dyDescent="0.2">
      <c r="A35" s="272">
        <v>6</v>
      </c>
      <c r="B35" s="88" t="s">
        <v>6</v>
      </c>
      <c r="C35" s="291">
        <v>270765</v>
      </c>
      <c r="D35" s="291">
        <v>0</v>
      </c>
      <c r="E35" s="291">
        <v>108620</v>
      </c>
      <c r="F35" s="291">
        <v>108806</v>
      </c>
      <c r="G35" s="291">
        <v>222012</v>
      </c>
      <c r="H35" s="291">
        <v>0</v>
      </c>
      <c r="I35" s="291">
        <v>0</v>
      </c>
      <c r="J35" s="291">
        <v>0</v>
      </c>
      <c r="K35" s="275">
        <v>492777</v>
      </c>
    </row>
    <row r="36" spans="1:11" x14ac:dyDescent="0.2">
      <c r="A36" s="272">
        <v>7</v>
      </c>
      <c r="B36" s="88" t="s">
        <v>243</v>
      </c>
      <c r="C36" s="291">
        <v>143989</v>
      </c>
      <c r="D36" s="291">
        <v>0</v>
      </c>
      <c r="E36" s="291">
        <v>132265</v>
      </c>
      <c r="F36" s="291">
        <v>86783</v>
      </c>
      <c r="G36" s="291">
        <v>222623</v>
      </c>
      <c r="H36" s="291">
        <v>0</v>
      </c>
      <c r="I36" s="291">
        <v>0</v>
      </c>
      <c r="J36" s="291">
        <v>0</v>
      </c>
      <c r="K36" s="275">
        <v>366612</v>
      </c>
    </row>
    <row r="37" spans="1:11" x14ac:dyDescent="0.2">
      <c r="A37" s="272">
        <v>8</v>
      </c>
      <c r="B37" s="88" t="s">
        <v>8</v>
      </c>
      <c r="C37" s="291">
        <v>448055</v>
      </c>
      <c r="D37" s="291">
        <v>46</v>
      </c>
      <c r="E37" s="291">
        <v>139143</v>
      </c>
      <c r="F37" s="291">
        <v>222997</v>
      </c>
      <c r="G37" s="291">
        <v>368367</v>
      </c>
      <c r="H37" s="291">
        <v>0</v>
      </c>
      <c r="I37" s="291">
        <v>0</v>
      </c>
      <c r="J37" s="291">
        <v>0</v>
      </c>
      <c r="K37" s="275">
        <v>816468</v>
      </c>
    </row>
    <row r="38" spans="1:11" x14ac:dyDescent="0.2">
      <c r="A38" s="272">
        <v>9</v>
      </c>
      <c r="B38" s="88" t="s">
        <v>31</v>
      </c>
      <c r="C38" s="291">
        <v>291587</v>
      </c>
      <c r="D38" s="291">
        <v>4117</v>
      </c>
      <c r="E38" s="291">
        <v>191102</v>
      </c>
      <c r="F38" s="291">
        <v>201837</v>
      </c>
      <c r="G38" s="291">
        <v>399283</v>
      </c>
      <c r="H38" s="291">
        <v>0</v>
      </c>
      <c r="I38" s="291">
        <v>0</v>
      </c>
      <c r="J38" s="291">
        <v>9240</v>
      </c>
      <c r="K38" s="275">
        <v>704227</v>
      </c>
    </row>
    <row r="39" spans="1:11" x14ac:dyDescent="0.2">
      <c r="A39" s="272">
        <v>10</v>
      </c>
      <c r="B39" s="88" t="s">
        <v>229</v>
      </c>
      <c r="C39" s="291">
        <v>364803</v>
      </c>
      <c r="D39" s="291">
        <v>1086</v>
      </c>
      <c r="E39" s="291">
        <v>279742</v>
      </c>
      <c r="F39" s="291">
        <v>199778</v>
      </c>
      <c r="G39" s="291">
        <v>490101</v>
      </c>
      <c r="H39" s="291">
        <v>0</v>
      </c>
      <c r="I39" s="291">
        <v>0</v>
      </c>
      <c r="J39" s="291">
        <v>0</v>
      </c>
      <c r="K39" s="275">
        <v>855990</v>
      </c>
    </row>
    <row r="40" spans="1:11" x14ac:dyDescent="0.2">
      <c r="A40" s="272">
        <v>11</v>
      </c>
      <c r="B40" s="88" t="s">
        <v>10</v>
      </c>
      <c r="C40" s="291">
        <v>440751</v>
      </c>
      <c r="D40" s="291">
        <v>4585</v>
      </c>
      <c r="E40" s="291">
        <v>167211</v>
      </c>
      <c r="F40" s="291">
        <v>189439</v>
      </c>
      <c r="G40" s="291">
        <v>364876</v>
      </c>
      <c r="H40" s="291">
        <v>0</v>
      </c>
      <c r="I40" s="291">
        <v>0</v>
      </c>
      <c r="J40" s="291">
        <v>0</v>
      </c>
      <c r="K40" s="275">
        <v>810212</v>
      </c>
    </row>
    <row r="41" spans="1:11" x14ac:dyDescent="0.2">
      <c r="A41" s="272"/>
      <c r="B41" s="130" t="s">
        <v>68</v>
      </c>
      <c r="C41" s="160">
        <v>35763</v>
      </c>
      <c r="D41" s="160">
        <v>118314</v>
      </c>
      <c r="E41" s="160">
        <v>63483</v>
      </c>
      <c r="F41" s="160">
        <v>21448</v>
      </c>
      <c r="G41" s="160">
        <v>88114</v>
      </c>
      <c r="H41" s="160">
        <v>0</v>
      </c>
      <c r="I41" s="160">
        <v>8107482</v>
      </c>
      <c r="J41" s="160">
        <v>0</v>
      </c>
      <c r="K41" s="275">
        <v>8349673</v>
      </c>
    </row>
    <row r="42" spans="1:11" x14ac:dyDescent="0.2">
      <c r="A42" s="272">
        <v>12</v>
      </c>
      <c r="B42" s="88" t="s">
        <v>10</v>
      </c>
      <c r="C42" s="291">
        <v>13286</v>
      </c>
      <c r="D42" s="291">
        <v>0</v>
      </c>
      <c r="E42" s="291">
        <v>16195</v>
      </c>
      <c r="F42" s="291">
        <v>2317</v>
      </c>
      <c r="G42" s="291">
        <v>18775</v>
      </c>
      <c r="H42" s="291">
        <v>0</v>
      </c>
      <c r="I42" s="291">
        <v>3415577</v>
      </c>
      <c r="J42" s="291">
        <v>0</v>
      </c>
      <c r="K42" s="275">
        <v>3447638</v>
      </c>
    </row>
    <row r="43" spans="1:11" x14ac:dyDescent="0.2">
      <c r="A43" s="272">
        <v>13</v>
      </c>
      <c r="B43" s="88" t="s">
        <v>26</v>
      </c>
      <c r="C43" s="291">
        <v>10782</v>
      </c>
      <c r="D43" s="291">
        <v>118314</v>
      </c>
      <c r="E43" s="291">
        <v>32278</v>
      </c>
      <c r="F43" s="291">
        <v>10316</v>
      </c>
      <c r="G43" s="291">
        <v>43527</v>
      </c>
      <c r="H43" s="291">
        <v>0</v>
      </c>
      <c r="I43" s="291">
        <v>2833743</v>
      </c>
      <c r="J43" s="291">
        <v>0</v>
      </c>
      <c r="K43" s="275">
        <v>3006366</v>
      </c>
    </row>
    <row r="44" spans="1:11" x14ac:dyDescent="0.2">
      <c r="A44" s="272">
        <v>14</v>
      </c>
      <c r="B44" s="88" t="s">
        <v>6</v>
      </c>
      <c r="C44" s="291">
        <v>5378</v>
      </c>
      <c r="D44" s="291">
        <v>0</v>
      </c>
      <c r="E44" s="291">
        <v>6878</v>
      </c>
      <c r="F44" s="291">
        <v>8433</v>
      </c>
      <c r="G44" s="291">
        <v>16330</v>
      </c>
      <c r="H44" s="291">
        <v>0</v>
      </c>
      <c r="I44" s="291">
        <v>1026576</v>
      </c>
      <c r="J44" s="291">
        <v>0</v>
      </c>
      <c r="K44" s="275">
        <v>1048284</v>
      </c>
    </row>
    <row r="45" spans="1:11" x14ac:dyDescent="0.2">
      <c r="A45" s="250">
        <v>15</v>
      </c>
      <c r="B45" s="251" t="s">
        <v>8</v>
      </c>
      <c r="C45" s="291">
        <v>5521</v>
      </c>
      <c r="D45" s="291">
        <v>0</v>
      </c>
      <c r="E45" s="291">
        <v>5318</v>
      </c>
      <c r="F45" s="291">
        <v>232</v>
      </c>
      <c r="G45" s="291">
        <v>6281</v>
      </c>
      <c r="H45" s="291">
        <v>0</v>
      </c>
      <c r="I45" s="291">
        <v>567843</v>
      </c>
      <c r="J45" s="291">
        <v>0</v>
      </c>
      <c r="K45" s="275">
        <v>579645</v>
      </c>
    </row>
    <row r="46" spans="1:11" x14ac:dyDescent="0.2">
      <c r="A46" s="252">
        <v>16</v>
      </c>
      <c r="B46" s="253" t="s">
        <v>3</v>
      </c>
      <c r="C46" s="291">
        <v>796</v>
      </c>
      <c r="D46" s="291">
        <v>0</v>
      </c>
      <c r="E46" s="291">
        <v>2814</v>
      </c>
      <c r="F46" s="291">
        <v>150</v>
      </c>
      <c r="G46" s="291">
        <v>3201</v>
      </c>
      <c r="H46" s="291">
        <v>0</v>
      </c>
      <c r="I46" s="291">
        <v>263743</v>
      </c>
      <c r="J46" s="291">
        <v>0</v>
      </c>
      <c r="K46" s="275">
        <v>267740</v>
      </c>
    </row>
    <row r="47" spans="1:11" ht="13.5" thickBot="1" x14ac:dyDescent="0.25">
      <c r="A47" s="254"/>
      <c r="B47" s="255" t="s">
        <v>11</v>
      </c>
      <c r="C47" s="185">
        <v>4086802</v>
      </c>
      <c r="D47" s="185">
        <v>182242</v>
      </c>
      <c r="E47" s="185">
        <v>2178287</v>
      </c>
      <c r="F47" s="185">
        <v>1978115</v>
      </c>
      <c r="G47" s="185">
        <v>4294027</v>
      </c>
      <c r="H47" s="185">
        <v>0</v>
      </c>
      <c r="I47" s="185">
        <v>8107482</v>
      </c>
      <c r="J47" s="185">
        <v>9240</v>
      </c>
      <c r="K47" s="276">
        <v>16679793</v>
      </c>
    </row>
    <row r="48" spans="1:11" x14ac:dyDescent="0.2">
      <c r="A48" s="248"/>
      <c r="B48" s="248"/>
      <c r="C48" s="248"/>
      <c r="D48" s="248"/>
      <c r="E48" s="248"/>
      <c r="F48" s="248"/>
      <c r="G48" s="248"/>
      <c r="H48" s="248"/>
      <c r="I48" s="248"/>
      <c r="J48" s="248"/>
      <c r="K48" s="248"/>
    </row>
    <row r="57" spans="10:10" x14ac:dyDescent="0.2">
      <c r="J57" s="24" t="s">
        <v>225</v>
      </c>
    </row>
  </sheetData>
  <mergeCells count="20">
    <mergeCell ref="H27:H28"/>
    <mergeCell ref="I27:I28"/>
    <mergeCell ref="J27:J28"/>
    <mergeCell ref="K27:K28"/>
    <mergeCell ref="A25:K25"/>
    <mergeCell ref="A27:A28"/>
    <mergeCell ref="B27:B28"/>
    <mergeCell ref="C27:C28"/>
    <mergeCell ref="D27:D28"/>
    <mergeCell ref="E27:G27"/>
    <mergeCell ref="A1:K1"/>
    <mergeCell ref="A3:A4"/>
    <mergeCell ref="B3:B4"/>
    <mergeCell ref="C3:C4"/>
    <mergeCell ref="D3:D4"/>
    <mergeCell ref="E3:G3"/>
    <mergeCell ref="H3:H4"/>
    <mergeCell ref="I3:I4"/>
    <mergeCell ref="J3:J4"/>
    <mergeCell ref="K3:K4"/>
  </mergeCells>
  <printOptions horizontalCentered="1" verticalCentered="1"/>
  <pageMargins left="0.62992125984251968" right="0.62992125984251968" top="0" bottom="0" header="0.31496062992125984" footer="0.31496062992125984"/>
  <pageSetup paperSize="9"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pageSetUpPr fitToPage="1"/>
  </sheetPr>
  <dimension ref="A1:AK87"/>
  <sheetViews>
    <sheetView showGridLines="0" zoomScale="80" zoomScaleNormal="80" workbookViewId="0">
      <selection activeCell="R38" sqref="R38"/>
    </sheetView>
  </sheetViews>
  <sheetFormatPr defaultColWidth="9.140625" defaultRowHeight="12.75" x14ac:dyDescent="0.2"/>
  <cols>
    <col min="1" max="1" width="12.5703125" style="24" customWidth="1"/>
    <col min="2" max="20" width="11.140625" style="24" customWidth="1"/>
    <col min="21" max="33" width="9.140625" style="24"/>
    <col min="34" max="34" width="15.5703125" style="24" customWidth="1"/>
    <col min="35" max="35" width="19" style="24" customWidth="1"/>
    <col min="36" max="36" width="14.5703125" style="24" customWidth="1"/>
    <col min="37" max="16384" width="9.140625" style="24"/>
  </cols>
  <sheetData>
    <row r="1" spans="1:22" ht="18.75" x14ac:dyDescent="0.3">
      <c r="A1" s="304" t="s">
        <v>214</v>
      </c>
      <c r="B1" s="304"/>
      <c r="C1" s="304"/>
      <c r="D1" s="304"/>
      <c r="E1" s="304"/>
      <c r="F1" s="304"/>
      <c r="G1" s="304"/>
      <c r="H1" s="304"/>
      <c r="I1" s="304"/>
      <c r="J1" s="304"/>
      <c r="K1" s="304"/>
      <c r="L1" s="304"/>
      <c r="M1" s="304"/>
      <c r="N1" s="304"/>
      <c r="O1" s="304"/>
      <c r="P1" s="304"/>
      <c r="Q1" s="304"/>
      <c r="R1" s="304"/>
      <c r="S1" s="304"/>
      <c r="T1" s="304"/>
    </row>
    <row r="2" spans="1:22" ht="13.5" thickBot="1" x14ac:dyDescent="0.25">
      <c r="B2" s="39"/>
      <c r="C2" s="39"/>
      <c r="D2" s="39"/>
      <c r="E2" s="39"/>
      <c r="F2" s="39"/>
      <c r="G2" s="39"/>
      <c r="H2" s="39"/>
      <c r="I2" s="39"/>
      <c r="J2" s="39"/>
      <c r="K2" s="39"/>
      <c r="L2" s="39"/>
      <c r="M2" s="39"/>
      <c r="N2" s="39"/>
      <c r="O2" s="39"/>
      <c r="P2" s="39"/>
      <c r="T2" s="55" t="s">
        <v>0</v>
      </c>
    </row>
    <row r="3" spans="1:22" ht="25.5" customHeight="1" x14ac:dyDescent="0.2">
      <c r="A3" s="83"/>
      <c r="B3" s="359" t="s">
        <v>2</v>
      </c>
      <c r="C3" s="359"/>
      <c r="D3" s="359"/>
      <c r="E3" s="359"/>
      <c r="F3" s="359"/>
      <c r="G3" s="359"/>
      <c r="H3" s="359"/>
      <c r="I3" s="359"/>
      <c r="J3" s="359"/>
      <c r="K3" s="359"/>
      <c r="L3" s="359"/>
      <c r="M3" s="360" t="s">
        <v>69</v>
      </c>
      <c r="N3" s="338" t="s">
        <v>24</v>
      </c>
      <c r="O3" s="339"/>
      <c r="P3" s="339"/>
      <c r="Q3" s="339"/>
      <c r="R3" s="340"/>
      <c r="S3" s="360" t="s">
        <v>54</v>
      </c>
      <c r="T3" s="362" t="s">
        <v>11</v>
      </c>
    </row>
    <row r="4" spans="1:22" ht="33" customHeight="1" x14ac:dyDescent="0.2">
      <c r="A4" s="93"/>
      <c r="B4" s="173" t="s">
        <v>73</v>
      </c>
      <c r="C4" s="173" t="s">
        <v>3</v>
      </c>
      <c r="D4" s="173" t="s">
        <v>4</v>
      </c>
      <c r="E4" s="173" t="s">
        <v>5</v>
      </c>
      <c r="F4" s="173" t="s">
        <v>7</v>
      </c>
      <c r="G4" s="173" t="s">
        <v>6</v>
      </c>
      <c r="H4" s="173" t="s">
        <v>243</v>
      </c>
      <c r="I4" s="173" t="s">
        <v>8</v>
      </c>
      <c r="J4" s="173" t="s">
        <v>9</v>
      </c>
      <c r="K4" s="173" t="s">
        <v>229</v>
      </c>
      <c r="L4" s="173" t="s">
        <v>232</v>
      </c>
      <c r="M4" s="361"/>
      <c r="N4" s="173" t="s">
        <v>28</v>
      </c>
      <c r="O4" s="173" t="s">
        <v>26</v>
      </c>
      <c r="P4" s="173" t="s">
        <v>29</v>
      </c>
      <c r="Q4" s="173" t="s">
        <v>30</v>
      </c>
      <c r="R4" s="173" t="s">
        <v>230</v>
      </c>
      <c r="S4" s="361"/>
      <c r="T4" s="363"/>
    </row>
    <row r="5" spans="1:22" x14ac:dyDescent="0.2">
      <c r="A5" s="94" t="s">
        <v>70</v>
      </c>
      <c r="B5" s="89">
        <v>1423990</v>
      </c>
      <c r="C5" s="89">
        <v>815434</v>
      </c>
      <c r="D5" s="89">
        <v>382772</v>
      </c>
      <c r="E5" s="89">
        <v>353574</v>
      </c>
      <c r="F5" s="89">
        <v>552039</v>
      </c>
      <c r="G5" s="89">
        <v>392117</v>
      </c>
      <c r="H5" s="89">
        <v>232371</v>
      </c>
      <c r="I5" s="89">
        <v>346735</v>
      </c>
      <c r="J5" s="89">
        <v>526542</v>
      </c>
      <c r="K5" s="89">
        <v>268619</v>
      </c>
      <c r="L5" s="89">
        <v>202382</v>
      </c>
      <c r="M5" s="90">
        <f>SUM(B5:L5)</f>
        <v>5496575</v>
      </c>
      <c r="N5" s="89">
        <v>542953</v>
      </c>
      <c r="O5" s="89">
        <v>575992</v>
      </c>
      <c r="P5" s="89">
        <v>256211</v>
      </c>
      <c r="Q5" s="89">
        <v>217328</v>
      </c>
      <c r="R5" s="89">
        <v>236203</v>
      </c>
      <c r="S5" s="90">
        <f>SUM(N5:R5)</f>
        <v>1828687</v>
      </c>
      <c r="T5" s="266">
        <f>S5+M5</f>
        <v>7325262</v>
      </c>
    </row>
    <row r="6" spans="1:22" ht="26.25" thickBot="1" x14ac:dyDescent="0.25">
      <c r="A6" s="95" t="s">
        <v>71</v>
      </c>
      <c r="B6" s="91">
        <v>86273</v>
      </c>
      <c r="C6" s="91">
        <v>195044</v>
      </c>
      <c r="D6" s="91">
        <v>152221</v>
      </c>
      <c r="E6" s="91">
        <v>141961</v>
      </c>
      <c r="F6" s="91">
        <v>190310</v>
      </c>
      <c r="G6" s="91">
        <v>77165</v>
      </c>
      <c r="H6" s="91">
        <v>59925</v>
      </c>
      <c r="I6" s="91">
        <v>179875</v>
      </c>
      <c r="J6" s="91">
        <v>112255</v>
      </c>
      <c r="K6" s="91">
        <v>99421</v>
      </c>
      <c r="L6" s="91">
        <v>150098</v>
      </c>
      <c r="M6" s="92">
        <f>SUM(B6:L6)</f>
        <v>1444548</v>
      </c>
      <c r="N6" s="91">
        <v>195240</v>
      </c>
      <c r="O6" s="91">
        <v>150611</v>
      </c>
      <c r="P6" s="91">
        <v>67454</v>
      </c>
      <c r="Q6" s="91">
        <v>63119</v>
      </c>
      <c r="R6" s="91">
        <v>21864</v>
      </c>
      <c r="S6" s="92">
        <f>SUM(N6:R6)</f>
        <v>498288</v>
      </c>
      <c r="T6" s="267">
        <f>S6+M6</f>
        <v>1942836</v>
      </c>
      <c r="V6" s="161"/>
    </row>
    <row r="7" spans="1:22" x14ac:dyDescent="0.2">
      <c r="B7" s="25"/>
      <c r="C7" s="25"/>
      <c r="D7" s="25"/>
      <c r="E7" s="25"/>
      <c r="F7" s="25"/>
      <c r="G7" s="25"/>
      <c r="H7" s="25"/>
      <c r="I7" s="25"/>
      <c r="J7" s="25"/>
      <c r="K7" s="25"/>
      <c r="L7" s="25"/>
      <c r="M7" s="26"/>
      <c r="N7" s="25"/>
      <c r="O7" s="25"/>
      <c r="P7" s="27"/>
    </row>
    <row r="8" spans="1:22" x14ac:dyDescent="0.2">
      <c r="B8" s="82"/>
    </row>
    <row r="9" spans="1:22" x14ac:dyDescent="0.2">
      <c r="B9" s="82"/>
    </row>
    <row r="10" spans="1:22" x14ac:dyDescent="0.2">
      <c r="B10" s="82"/>
    </row>
    <row r="11" spans="1:22" x14ac:dyDescent="0.2">
      <c r="B11" s="82"/>
    </row>
    <row r="12" spans="1:22" x14ac:dyDescent="0.2">
      <c r="B12" s="82"/>
    </row>
    <row r="13" spans="1:22" x14ac:dyDescent="0.2">
      <c r="B13" s="82"/>
    </row>
    <row r="14" spans="1:22" x14ac:dyDescent="0.2">
      <c r="B14" s="82"/>
    </row>
    <row r="15" spans="1:22" x14ac:dyDescent="0.2">
      <c r="B15" s="82"/>
    </row>
    <row r="16" spans="1:22" x14ac:dyDescent="0.2">
      <c r="B16" s="82"/>
    </row>
    <row r="17" spans="2:2" x14ac:dyDescent="0.2">
      <c r="B17" s="82"/>
    </row>
    <row r="39" spans="1:37" x14ac:dyDescent="0.2">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row>
    <row r="40" spans="1:37" x14ac:dyDescent="0.2">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row>
    <row r="41" spans="1:37" x14ac:dyDescent="0.2">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row>
    <row r="42" spans="1:37" x14ac:dyDescent="0.2">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row>
    <row r="43" spans="1:37" x14ac:dyDescent="0.2">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row>
    <row r="44" spans="1:37" x14ac:dyDescent="0.2">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row>
    <row r="45" spans="1:37" x14ac:dyDescent="0.2">
      <c r="A45" s="248"/>
      <c r="B45" s="249"/>
      <c r="C45" s="249"/>
      <c r="D45" s="249"/>
      <c r="E45" s="249"/>
      <c r="F45" s="249"/>
      <c r="G45" s="249"/>
      <c r="H45" s="249"/>
      <c r="I45" s="249"/>
      <c r="J45" s="249"/>
      <c r="K45" s="249"/>
      <c r="L45" s="158"/>
      <c r="M45" s="158"/>
      <c r="N45" s="158"/>
      <c r="O45" s="158"/>
      <c r="P45" s="158"/>
      <c r="Q45" s="158"/>
      <c r="R45" s="158"/>
      <c r="S45" s="158"/>
      <c r="T45" s="158"/>
      <c r="U45" s="158"/>
      <c r="V45" s="158"/>
      <c r="W45" s="158"/>
      <c r="X45" s="158"/>
      <c r="Y45" s="158"/>
      <c r="Z45" s="158"/>
    </row>
    <row r="46" spans="1:37" x14ac:dyDescent="0.2">
      <c r="A46" s="248"/>
      <c r="B46" s="249"/>
      <c r="C46" s="249"/>
      <c r="D46" s="249"/>
      <c r="E46" s="249"/>
      <c r="F46" s="249"/>
      <c r="G46" s="249"/>
      <c r="H46" s="249"/>
      <c r="I46" s="249"/>
      <c r="J46" s="249"/>
      <c r="K46" s="249"/>
      <c r="L46" s="158"/>
      <c r="M46" s="158"/>
      <c r="N46" s="158"/>
      <c r="O46" s="158"/>
      <c r="P46" s="158"/>
      <c r="Q46" s="158"/>
      <c r="R46" s="158"/>
      <c r="S46" s="158"/>
      <c r="T46" s="158"/>
      <c r="U46" s="158"/>
      <c r="V46" s="158"/>
      <c r="W46" s="158"/>
      <c r="X46" s="158"/>
      <c r="Y46" s="158"/>
      <c r="Z46" s="158"/>
    </row>
    <row r="47" spans="1:37" x14ac:dyDescent="0.2">
      <c r="A47" s="248"/>
      <c r="B47" s="249"/>
      <c r="C47" s="249"/>
      <c r="D47" s="249"/>
      <c r="E47" s="249"/>
      <c r="F47" s="249"/>
      <c r="G47" s="249"/>
      <c r="H47" s="249"/>
      <c r="I47" s="249"/>
      <c r="J47" s="249"/>
      <c r="K47" s="249"/>
      <c r="L47" s="158"/>
      <c r="M47" s="158"/>
      <c r="N47" s="158"/>
      <c r="O47" s="158"/>
      <c r="P47" s="158"/>
      <c r="Q47" s="158"/>
      <c r="R47" s="158"/>
      <c r="S47" s="158"/>
      <c r="T47" s="158"/>
      <c r="U47" s="158"/>
      <c r="V47" s="158"/>
      <c r="W47" s="158"/>
      <c r="X47" s="158"/>
      <c r="Y47" s="158"/>
      <c r="Z47" s="158"/>
      <c r="AK47" s="152"/>
    </row>
    <row r="48" spans="1:37" x14ac:dyDescent="0.2">
      <c r="A48" s="248"/>
      <c r="B48" s="249"/>
      <c r="C48" s="249"/>
      <c r="D48" s="249"/>
      <c r="E48" s="249"/>
      <c r="F48" s="249"/>
      <c r="G48" s="249"/>
      <c r="H48" s="249"/>
      <c r="I48" s="249"/>
      <c r="J48" s="249"/>
      <c r="K48" s="249"/>
      <c r="L48" s="158"/>
      <c r="M48" s="158"/>
      <c r="N48" s="158"/>
      <c r="O48" s="158"/>
      <c r="P48" s="158"/>
      <c r="Q48" s="158"/>
      <c r="R48" s="158"/>
      <c r="S48" s="158"/>
      <c r="T48" s="158"/>
      <c r="U48" s="158"/>
      <c r="V48" s="158"/>
      <c r="W48" s="158"/>
      <c r="X48" s="158"/>
      <c r="Y48" s="158"/>
      <c r="Z48" s="158"/>
      <c r="AK48" s="152"/>
    </row>
    <row r="49" spans="2:37"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K49" s="152"/>
    </row>
    <row r="50" spans="2:37"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K50" s="152"/>
    </row>
    <row r="51" spans="2:37"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row>
    <row r="52" spans="2:37"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row>
    <row r="53" spans="2:37"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row>
    <row r="54" spans="2:37"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row>
    <row r="55" spans="2:37"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row>
    <row r="56" spans="2:37"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row>
    <row r="57" spans="2:37"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row>
    <row r="58" spans="2:37"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row>
    <row r="59" spans="2:37"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row>
    <row r="60" spans="2:37"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row>
    <row r="61" spans="2:37"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row>
    <row r="62" spans="2:37"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row>
    <row r="63" spans="2:37" x14ac:dyDescent="0.2">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row>
    <row r="64" spans="2:37"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row>
    <row r="65" spans="2:26" x14ac:dyDescent="0.2">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row>
    <row r="66" spans="2:26" x14ac:dyDescent="0.2">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row>
    <row r="67" spans="2:26" x14ac:dyDescent="0.2">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row>
    <row r="68" spans="2:26" x14ac:dyDescent="0.2">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row>
    <row r="69" spans="2:26" x14ac:dyDescent="0.2">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row>
    <row r="70" spans="2:26" x14ac:dyDescent="0.2">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row>
    <row r="71" spans="2:26" x14ac:dyDescent="0.2">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row>
    <row r="72" spans="2:26" x14ac:dyDescent="0.2">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row>
    <row r="73" spans="2:26" x14ac:dyDescent="0.2">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row>
    <row r="74" spans="2:26" x14ac:dyDescent="0.2">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2:26" x14ac:dyDescent="0.2">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2:26" x14ac:dyDescent="0.2">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2:26" x14ac:dyDescent="0.2">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row>
    <row r="78" spans="2:26" x14ac:dyDescent="0.2">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row>
    <row r="79" spans="2:26" x14ac:dyDescent="0.2">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80" spans="2:26" x14ac:dyDescent="0.2">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row>
    <row r="81" spans="2:26" x14ac:dyDescent="0.2">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row>
    <row r="82" spans="2:26" x14ac:dyDescent="0.2">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row>
    <row r="83" spans="2:26" x14ac:dyDescent="0.2">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row>
    <row r="84" spans="2:26" x14ac:dyDescent="0.2">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row>
    <row r="85" spans="2:26" x14ac:dyDescent="0.2">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2:26" x14ac:dyDescent="0.2">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row>
    <row r="87" spans="2:26" x14ac:dyDescent="0.2">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row>
  </sheetData>
  <mergeCells count="6">
    <mergeCell ref="A1:T1"/>
    <mergeCell ref="B3:L3"/>
    <mergeCell ref="M3:M4"/>
    <mergeCell ref="S3:S4"/>
    <mergeCell ref="T3:T4"/>
    <mergeCell ref="N3:R3"/>
  </mergeCells>
  <printOptions horizontalCentered="1" verticalCentered="1"/>
  <pageMargins left="0.62992125984251968" right="0.62992125984251968" top="0" bottom="0" header="0.31496062992125984" footer="0.31496062992125984"/>
  <pageSetup paperSize="9" scale="59" orientation="landscape"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70"/>
  <sheetViews>
    <sheetView topLeftCell="A142" zoomScale="85" zoomScaleNormal="85" zoomScaleSheetLayoutView="25" workbookViewId="0">
      <selection activeCell="B5" sqref="B5:I170"/>
    </sheetView>
  </sheetViews>
  <sheetFormatPr defaultRowHeight="12.75" x14ac:dyDescent="0.2"/>
  <cols>
    <col min="1" max="1" width="42" style="101" customWidth="1"/>
    <col min="2" max="2" width="7.7109375" style="97" bestFit="1" customWidth="1"/>
    <col min="3" max="3" width="10.85546875" style="99" customWidth="1"/>
    <col min="4" max="4" width="12.42578125" style="99" bestFit="1" customWidth="1"/>
    <col min="5" max="5" width="13" style="99" customWidth="1"/>
    <col min="6" max="6" width="10.85546875" style="99" customWidth="1"/>
    <col min="7" max="7" width="13.5703125" style="99" bestFit="1" customWidth="1"/>
    <col min="8" max="8" width="10.85546875" style="99" customWidth="1"/>
    <col min="9" max="9" width="12.5703125" style="99" customWidth="1"/>
    <col min="10" max="10" width="60.7109375" style="97" customWidth="1"/>
    <col min="11" max="252" width="9.140625" style="97"/>
    <col min="253" max="253" width="28.5703125" style="97" customWidth="1"/>
    <col min="254" max="254" width="7" style="97" customWidth="1"/>
    <col min="255" max="255" width="22.5703125" style="97" customWidth="1"/>
    <col min="256" max="256" width="23" style="97" customWidth="1"/>
    <col min="257" max="257" width="28.5703125" style="97" customWidth="1"/>
    <col min="258" max="258" width="23.28515625" style="97" customWidth="1"/>
    <col min="259" max="259" width="28.5703125" style="97" customWidth="1"/>
    <col min="260" max="260" width="23.28515625" style="97" customWidth="1"/>
    <col min="261" max="261" width="28.5703125" style="97" customWidth="1"/>
    <col min="262" max="508" width="9.140625" style="97"/>
    <col min="509" max="509" width="28.5703125" style="97" customWidth="1"/>
    <col min="510" max="510" width="7" style="97" customWidth="1"/>
    <col min="511" max="511" width="22.5703125" style="97" customWidth="1"/>
    <col min="512" max="512" width="23" style="97" customWidth="1"/>
    <col min="513" max="513" width="28.5703125" style="97" customWidth="1"/>
    <col min="514" max="514" width="23.28515625" style="97" customWidth="1"/>
    <col min="515" max="515" width="28.5703125" style="97" customWidth="1"/>
    <col min="516" max="516" width="23.28515625" style="97" customWidth="1"/>
    <col min="517" max="517" width="28.5703125" style="97" customWidth="1"/>
    <col min="518" max="764" width="9.140625" style="97"/>
    <col min="765" max="765" width="28.5703125" style="97" customWidth="1"/>
    <col min="766" max="766" width="7" style="97" customWidth="1"/>
    <col min="767" max="767" width="22.5703125" style="97" customWidth="1"/>
    <col min="768" max="768" width="23" style="97" customWidth="1"/>
    <col min="769" max="769" width="28.5703125" style="97" customWidth="1"/>
    <col min="770" max="770" width="23.28515625" style="97" customWidth="1"/>
    <col min="771" max="771" width="28.5703125" style="97" customWidth="1"/>
    <col min="772" max="772" width="23.28515625" style="97" customWidth="1"/>
    <col min="773" max="773" width="28.5703125" style="97" customWidth="1"/>
    <col min="774" max="1020" width="9.140625" style="97"/>
    <col min="1021" max="1021" width="28.5703125" style="97" customWidth="1"/>
    <col min="1022" max="1022" width="7" style="97" customWidth="1"/>
    <col min="1023" max="1023" width="22.5703125" style="97" customWidth="1"/>
    <col min="1024" max="1024" width="23" style="97" customWidth="1"/>
    <col min="1025" max="1025" width="28.5703125" style="97" customWidth="1"/>
    <col min="1026" max="1026" width="23.28515625" style="97" customWidth="1"/>
    <col min="1027" max="1027" width="28.5703125" style="97" customWidth="1"/>
    <col min="1028" max="1028" width="23.28515625" style="97" customWidth="1"/>
    <col min="1029" max="1029" width="28.5703125" style="97" customWidth="1"/>
    <col min="1030" max="1276" width="9.140625" style="97"/>
    <col min="1277" max="1277" width="28.5703125" style="97" customWidth="1"/>
    <col min="1278" max="1278" width="7" style="97" customWidth="1"/>
    <col min="1279" max="1279" width="22.5703125" style="97" customWidth="1"/>
    <col min="1280" max="1280" width="23" style="97" customWidth="1"/>
    <col min="1281" max="1281" width="28.5703125" style="97" customWidth="1"/>
    <col min="1282" max="1282" width="23.28515625" style="97" customWidth="1"/>
    <col min="1283" max="1283" width="28.5703125" style="97" customWidth="1"/>
    <col min="1284" max="1284" width="23.28515625" style="97" customWidth="1"/>
    <col min="1285" max="1285" width="28.5703125" style="97" customWidth="1"/>
    <col min="1286" max="1532" width="9.140625" style="97"/>
    <col min="1533" max="1533" width="28.5703125" style="97" customWidth="1"/>
    <col min="1534" max="1534" width="7" style="97" customWidth="1"/>
    <col min="1535" max="1535" width="22.5703125" style="97" customWidth="1"/>
    <col min="1536" max="1536" width="23" style="97" customWidth="1"/>
    <col min="1537" max="1537" width="28.5703125" style="97" customWidth="1"/>
    <col min="1538" max="1538" width="23.28515625" style="97" customWidth="1"/>
    <col min="1539" max="1539" width="28.5703125" style="97" customWidth="1"/>
    <col min="1540" max="1540" width="23.28515625" style="97" customWidth="1"/>
    <col min="1541" max="1541" width="28.5703125" style="97" customWidth="1"/>
    <col min="1542" max="1788" width="9.140625" style="97"/>
    <col min="1789" max="1789" width="28.5703125" style="97" customWidth="1"/>
    <col min="1790" max="1790" width="7" style="97" customWidth="1"/>
    <col min="1791" max="1791" width="22.5703125" style="97" customWidth="1"/>
    <col min="1792" max="1792" width="23" style="97" customWidth="1"/>
    <col min="1793" max="1793" width="28.5703125" style="97" customWidth="1"/>
    <col min="1794" max="1794" width="23.28515625" style="97" customWidth="1"/>
    <col min="1795" max="1795" width="28.5703125" style="97" customWidth="1"/>
    <col min="1796" max="1796" width="23.28515625" style="97" customWidth="1"/>
    <col min="1797" max="1797" width="28.5703125" style="97" customWidth="1"/>
    <col min="1798" max="2044" width="9.140625" style="97"/>
    <col min="2045" max="2045" width="28.5703125" style="97" customWidth="1"/>
    <col min="2046" max="2046" width="7" style="97" customWidth="1"/>
    <col min="2047" max="2047" width="22.5703125" style="97" customWidth="1"/>
    <col min="2048" max="2048" width="23" style="97" customWidth="1"/>
    <col min="2049" max="2049" width="28.5703125" style="97" customWidth="1"/>
    <col min="2050" max="2050" width="23.28515625" style="97" customWidth="1"/>
    <col min="2051" max="2051" width="28.5703125" style="97" customWidth="1"/>
    <col min="2052" max="2052" width="23.28515625" style="97" customWidth="1"/>
    <col min="2053" max="2053" width="28.5703125" style="97" customWidth="1"/>
    <col min="2054" max="2300" width="9.140625" style="97"/>
    <col min="2301" max="2301" width="28.5703125" style="97" customWidth="1"/>
    <col min="2302" max="2302" width="7" style="97" customWidth="1"/>
    <col min="2303" max="2303" width="22.5703125" style="97" customWidth="1"/>
    <col min="2304" max="2304" width="23" style="97" customWidth="1"/>
    <col min="2305" max="2305" width="28.5703125" style="97" customWidth="1"/>
    <col min="2306" max="2306" width="23.28515625" style="97" customWidth="1"/>
    <col min="2307" max="2307" width="28.5703125" style="97" customWidth="1"/>
    <col min="2308" max="2308" width="23.28515625" style="97" customWidth="1"/>
    <col min="2309" max="2309" width="28.5703125" style="97" customWidth="1"/>
    <col min="2310" max="2556" width="9.140625" style="97"/>
    <col min="2557" max="2557" width="28.5703125" style="97" customWidth="1"/>
    <col min="2558" max="2558" width="7" style="97" customWidth="1"/>
    <col min="2559" max="2559" width="22.5703125" style="97" customWidth="1"/>
    <col min="2560" max="2560" width="23" style="97" customWidth="1"/>
    <col min="2561" max="2561" width="28.5703125" style="97" customWidth="1"/>
    <col min="2562" max="2562" width="23.28515625" style="97" customWidth="1"/>
    <col min="2563" max="2563" width="28.5703125" style="97" customWidth="1"/>
    <col min="2564" max="2564" width="23.28515625" style="97" customWidth="1"/>
    <col min="2565" max="2565" width="28.5703125" style="97" customWidth="1"/>
    <col min="2566" max="2812" width="9.140625" style="97"/>
    <col min="2813" max="2813" width="28.5703125" style="97" customWidth="1"/>
    <col min="2814" max="2814" width="7" style="97" customWidth="1"/>
    <col min="2815" max="2815" width="22.5703125" style="97" customWidth="1"/>
    <col min="2816" max="2816" width="23" style="97" customWidth="1"/>
    <col min="2817" max="2817" width="28.5703125" style="97" customWidth="1"/>
    <col min="2818" max="2818" width="23.28515625" style="97" customWidth="1"/>
    <col min="2819" max="2819" width="28.5703125" style="97" customWidth="1"/>
    <col min="2820" max="2820" width="23.28515625" style="97" customWidth="1"/>
    <col min="2821" max="2821" width="28.5703125" style="97" customWidth="1"/>
    <col min="2822" max="3068" width="9.140625" style="97"/>
    <col min="3069" max="3069" width="28.5703125" style="97" customWidth="1"/>
    <col min="3070" max="3070" width="7" style="97" customWidth="1"/>
    <col min="3071" max="3071" width="22.5703125" style="97" customWidth="1"/>
    <col min="3072" max="3072" width="23" style="97" customWidth="1"/>
    <col min="3073" max="3073" width="28.5703125" style="97" customWidth="1"/>
    <col min="3074" max="3074" width="23.28515625" style="97" customWidth="1"/>
    <col min="3075" max="3075" width="28.5703125" style="97" customWidth="1"/>
    <col min="3076" max="3076" width="23.28515625" style="97" customWidth="1"/>
    <col min="3077" max="3077" width="28.5703125" style="97" customWidth="1"/>
    <col min="3078" max="3324" width="9.140625" style="97"/>
    <col min="3325" max="3325" width="28.5703125" style="97" customWidth="1"/>
    <col min="3326" max="3326" width="7" style="97" customWidth="1"/>
    <col min="3327" max="3327" width="22.5703125" style="97" customWidth="1"/>
    <col min="3328" max="3328" width="23" style="97" customWidth="1"/>
    <col min="3329" max="3329" width="28.5703125" style="97" customWidth="1"/>
    <col min="3330" max="3330" width="23.28515625" style="97" customWidth="1"/>
    <col min="3331" max="3331" width="28.5703125" style="97" customWidth="1"/>
    <col min="3332" max="3332" width="23.28515625" style="97" customWidth="1"/>
    <col min="3333" max="3333" width="28.5703125" style="97" customWidth="1"/>
    <col min="3334" max="3580" width="9.140625" style="97"/>
    <col min="3581" max="3581" width="28.5703125" style="97" customWidth="1"/>
    <col min="3582" max="3582" width="7" style="97" customWidth="1"/>
    <col min="3583" max="3583" width="22.5703125" style="97" customWidth="1"/>
    <col min="3584" max="3584" width="23" style="97" customWidth="1"/>
    <col min="3585" max="3585" width="28.5703125" style="97" customWidth="1"/>
    <col min="3586" max="3586" width="23.28515625" style="97" customWidth="1"/>
    <col min="3587" max="3587" width="28.5703125" style="97" customWidth="1"/>
    <col min="3588" max="3588" width="23.28515625" style="97" customWidth="1"/>
    <col min="3589" max="3589" width="28.5703125" style="97" customWidth="1"/>
    <col min="3590" max="3836" width="9.140625" style="97"/>
    <col min="3837" max="3837" width="28.5703125" style="97" customWidth="1"/>
    <col min="3838" max="3838" width="7" style="97" customWidth="1"/>
    <col min="3839" max="3839" width="22.5703125" style="97" customWidth="1"/>
    <col min="3840" max="3840" width="23" style="97" customWidth="1"/>
    <col min="3841" max="3841" width="28.5703125" style="97" customWidth="1"/>
    <col min="3842" max="3842" width="23.28515625" style="97" customWidth="1"/>
    <col min="3843" max="3843" width="28.5703125" style="97" customWidth="1"/>
    <col min="3844" max="3844" width="23.28515625" style="97" customWidth="1"/>
    <col min="3845" max="3845" width="28.5703125" style="97" customWidth="1"/>
    <col min="3846" max="4092" width="9.140625" style="97"/>
    <col min="4093" max="4093" width="28.5703125" style="97" customWidth="1"/>
    <col min="4094" max="4094" width="7" style="97" customWidth="1"/>
    <col min="4095" max="4095" width="22.5703125" style="97" customWidth="1"/>
    <col min="4096" max="4096" width="23" style="97" customWidth="1"/>
    <col min="4097" max="4097" width="28.5703125" style="97" customWidth="1"/>
    <col min="4098" max="4098" width="23.28515625" style="97" customWidth="1"/>
    <col min="4099" max="4099" width="28.5703125" style="97" customWidth="1"/>
    <col min="4100" max="4100" width="23.28515625" style="97" customWidth="1"/>
    <col min="4101" max="4101" width="28.5703125" style="97" customWidth="1"/>
    <col min="4102" max="4348" width="9.140625" style="97"/>
    <col min="4349" max="4349" width="28.5703125" style="97" customWidth="1"/>
    <col min="4350" max="4350" width="7" style="97" customWidth="1"/>
    <col min="4351" max="4351" width="22.5703125" style="97" customWidth="1"/>
    <col min="4352" max="4352" width="23" style="97" customWidth="1"/>
    <col min="4353" max="4353" width="28.5703125" style="97" customWidth="1"/>
    <col min="4354" max="4354" width="23.28515625" style="97" customWidth="1"/>
    <col min="4355" max="4355" width="28.5703125" style="97" customWidth="1"/>
    <col min="4356" max="4356" width="23.28515625" style="97" customWidth="1"/>
    <col min="4357" max="4357" width="28.5703125" style="97" customWidth="1"/>
    <col min="4358" max="4604" width="9.140625" style="97"/>
    <col min="4605" max="4605" width="28.5703125" style="97" customWidth="1"/>
    <col min="4606" max="4606" width="7" style="97" customWidth="1"/>
    <col min="4607" max="4607" width="22.5703125" style="97" customWidth="1"/>
    <col min="4608" max="4608" width="23" style="97" customWidth="1"/>
    <col min="4609" max="4609" width="28.5703125" style="97" customWidth="1"/>
    <col min="4610" max="4610" width="23.28515625" style="97" customWidth="1"/>
    <col min="4611" max="4611" width="28.5703125" style="97" customWidth="1"/>
    <col min="4612" max="4612" width="23.28515625" style="97" customWidth="1"/>
    <col min="4613" max="4613" width="28.5703125" style="97" customWidth="1"/>
    <col min="4614" max="4860" width="9.140625" style="97"/>
    <col min="4861" max="4861" width="28.5703125" style="97" customWidth="1"/>
    <col min="4862" max="4862" width="7" style="97" customWidth="1"/>
    <col min="4863" max="4863" width="22.5703125" style="97" customWidth="1"/>
    <col min="4864" max="4864" width="23" style="97" customWidth="1"/>
    <col min="4865" max="4865" width="28.5703125" style="97" customWidth="1"/>
    <col min="4866" max="4866" width="23.28515625" style="97" customWidth="1"/>
    <col min="4867" max="4867" width="28.5703125" style="97" customWidth="1"/>
    <col min="4868" max="4868" width="23.28515625" style="97" customWidth="1"/>
    <col min="4869" max="4869" width="28.5703125" style="97" customWidth="1"/>
    <col min="4870" max="5116" width="9.140625" style="97"/>
    <col min="5117" max="5117" width="28.5703125" style="97" customWidth="1"/>
    <col min="5118" max="5118" width="7" style="97" customWidth="1"/>
    <col min="5119" max="5119" width="22.5703125" style="97" customWidth="1"/>
    <col min="5120" max="5120" width="23" style="97" customWidth="1"/>
    <col min="5121" max="5121" width="28.5703125" style="97" customWidth="1"/>
    <col min="5122" max="5122" width="23.28515625" style="97" customWidth="1"/>
    <col min="5123" max="5123" width="28.5703125" style="97" customWidth="1"/>
    <col min="5124" max="5124" width="23.28515625" style="97" customWidth="1"/>
    <col min="5125" max="5125" width="28.5703125" style="97" customWidth="1"/>
    <col min="5126" max="5372" width="9.140625" style="97"/>
    <col min="5373" max="5373" width="28.5703125" style="97" customWidth="1"/>
    <col min="5374" max="5374" width="7" style="97" customWidth="1"/>
    <col min="5375" max="5375" width="22.5703125" style="97" customWidth="1"/>
    <col min="5376" max="5376" width="23" style="97" customWidth="1"/>
    <col min="5377" max="5377" width="28.5703125" style="97" customWidth="1"/>
    <col min="5378" max="5378" width="23.28515625" style="97" customWidth="1"/>
    <col min="5379" max="5379" width="28.5703125" style="97" customWidth="1"/>
    <col min="5380" max="5380" width="23.28515625" style="97" customWidth="1"/>
    <col min="5381" max="5381" width="28.5703125" style="97" customWidth="1"/>
    <col min="5382" max="5628" width="9.140625" style="97"/>
    <col min="5629" max="5629" width="28.5703125" style="97" customWidth="1"/>
    <col min="5630" max="5630" width="7" style="97" customWidth="1"/>
    <col min="5631" max="5631" width="22.5703125" style="97" customWidth="1"/>
    <col min="5632" max="5632" width="23" style="97" customWidth="1"/>
    <col min="5633" max="5633" width="28.5703125" style="97" customWidth="1"/>
    <col min="5634" max="5634" width="23.28515625" style="97" customWidth="1"/>
    <col min="5635" max="5635" width="28.5703125" style="97" customWidth="1"/>
    <col min="5636" max="5636" width="23.28515625" style="97" customWidth="1"/>
    <col min="5637" max="5637" width="28.5703125" style="97" customWidth="1"/>
    <col min="5638" max="5884" width="9.140625" style="97"/>
    <col min="5885" max="5885" width="28.5703125" style="97" customWidth="1"/>
    <col min="5886" max="5886" width="7" style="97" customWidth="1"/>
    <col min="5887" max="5887" width="22.5703125" style="97" customWidth="1"/>
    <col min="5888" max="5888" width="23" style="97" customWidth="1"/>
    <col min="5889" max="5889" width="28.5703125" style="97" customWidth="1"/>
    <col min="5890" max="5890" width="23.28515625" style="97" customWidth="1"/>
    <col min="5891" max="5891" width="28.5703125" style="97" customWidth="1"/>
    <col min="5892" max="5892" width="23.28515625" style="97" customWidth="1"/>
    <col min="5893" max="5893" width="28.5703125" style="97" customWidth="1"/>
    <col min="5894" max="6140" width="9.140625" style="97"/>
    <col min="6141" max="6141" width="28.5703125" style="97" customWidth="1"/>
    <col min="6142" max="6142" width="7" style="97" customWidth="1"/>
    <col min="6143" max="6143" width="22.5703125" style="97" customWidth="1"/>
    <col min="6144" max="6144" width="23" style="97" customWidth="1"/>
    <col min="6145" max="6145" width="28.5703125" style="97" customWidth="1"/>
    <col min="6146" max="6146" width="23.28515625" style="97" customWidth="1"/>
    <col min="6147" max="6147" width="28.5703125" style="97" customWidth="1"/>
    <col min="6148" max="6148" width="23.28515625" style="97" customWidth="1"/>
    <col min="6149" max="6149" width="28.5703125" style="97" customWidth="1"/>
    <col min="6150" max="6396" width="9.140625" style="97"/>
    <col min="6397" max="6397" width="28.5703125" style="97" customWidth="1"/>
    <col min="6398" max="6398" width="7" style="97" customWidth="1"/>
    <col min="6399" max="6399" width="22.5703125" style="97" customWidth="1"/>
    <col min="6400" max="6400" width="23" style="97" customWidth="1"/>
    <col min="6401" max="6401" width="28.5703125" style="97" customWidth="1"/>
    <col min="6402" max="6402" width="23.28515625" style="97" customWidth="1"/>
    <col min="6403" max="6403" width="28.5703125" style="97" customWidth="1"/>
    <col min="6404" max="6404" width="23.28515625" style="97" customWidth="1"/>
    <col min="6405" max="6405" width="28.5703125" style="97" customWidth="1"/>
    <col min="6406" max="6652" width="9.140625" style="97"/>
    <col min="6653" max="6653" width="28.5703125" style="97" customWidth="1"/>
    <col min="6654" max="6654" width="7" style="97" customWidth="1"/>
    <col min="6655" max="6655" width="22.5703125" style="97" customWidth="1"/>
    <col min="6656" max="6656" width="23" style="97" customWidth="1"/>
    <col min="6657" max="6657" width="28.5703125" style="97" customWidth="1"/>
    <col min="6658" max="6658" width="23.28515625" style="97" customWidth="1"/>
    <col min="6659" max="6659" width="28.5703125" style="97" customWidth="1"/>
    <col min="6660" max="6660" width="23.28515625" style="97" customWidth="1"/>
    <col min="6661" max="6661" width="28.5703125" style="97" customWidth="1"/>
    <col min="6662" max="6908" width="9.140625" style="97"/>
    <col min="6909" max="6909" width="28.5703125" style="97" customWidth="1"/>
    <col min="6910" max="6910" width="7" style="97" customWidth="1"/>
    <col min="6911" max="6911" width="22.5703125" style="97" customWidth="1"/>
    <col min="6912" max="6912" width="23" style="97" customWidth="1"/>
    <col min="6913" max="6913" width="28.5703125" style="97" customWidth="1"/>
    <col min="6914" max="6914" width="23.28515625" style="97" customWidth="1"/>
    <col min="6915" max="6915" width="28.5703125" style="97" customWidth="1"/>
    <col min="6916" max="6916" width="23.28515625" style="97" customWidth="1"/>
    <col min="6917" max="6917" width="28.5703125" style="97" customWidth="1"/>
    <col min="6918" max="7164" width="9.140625" style="97"/>
    <col min="7165" max="7165" width="28.5703125" style="97" customWidth="1"/>
    <col min="7166" max="7166" width="7" style="97" customWidth="1"/>
    <col min="7167" max="7167" width="22.5703125" style="97" customWidth="1"/>
    <col min="7168" max="7168" width="23" style="97" customWidth="1"/>
    <col min="7169" max="7169" width="28.5703125" style="97" customWidth="1"/>
    <col min="7170" max="7170" width="23.28515625" style="97" customWidth="1"/>
    <col min="7171" max="7171" width="28.5703125" style="97" customWidth="1"/>
    <col min="7172" max="7172" width="23.28515625" style="97" customWidth="1"/>
    <col min="7173" max="7173" width="28.5703125" style="97" customWidth="1"/>
    <col min="7174" max="7420" width="9.140625" style="97"/>
    <col min="7421" max="7421" width="28.5703125" style="97" customWidth="1"/>
    <col min="7422" max="7422" width="7" style="97" customWidth="1"/>
    <col min="7423" max="7423" width="22.5703125" style="97" customWidth="1"/>
    <col min="7424" max="7424" width="23" style="97" customWidth="1"/>
    <col min="7425" max="7425" width="28.5703125" style="97" customWidth="1"/>
    <col min="7426" max="7426" width="23.28515625" style="97" customWidth="1"/>
    <col min="7427" max="7427" width="28.5703125" style="97" customWidth="1"/>
    <col min="7428" max="7428" width="23.28515625" style="97" customWidth="1"/>
    <col min="7429" max="7429" width="28.5703125" style="97" customWidth="1"/>
    <col min="7430" max="7676" width="9.140625" style="97"/>
    <col min="7677" max="7677" width="28.5703125" style="97" customWidth="1"/>
    <col min="7678" max="7678" width="7" style="97" customWidth="1"/>
    <col min="7679" max="7679" width="22.5703125" style="97" customWidth="1"/>
    <col min="7680" max="7680" width="23" style="97" customWidth="1"/>
    <col min="7681" max="7681" width="28.5703125" style="97" customWidth="1"/>
    <col min="7682" max="7682" width="23.28515625" style="97" customWidth="1"/>
    <col min="7683" max="7683" width="28.5703125" style="97" customWidth="1"/>
    <col min="7684" max="7684" width="23.28515625" style="97" customWidth="1"/>
    <col min="7685" max="7685" width="28.5703125" style="97" customWidth="1"/>
    <col min="7686" max="7932" width="9.140625" style="97"/>
    <col min="7933" max="7933" width="28.5703125" style="97" customWidth="1"/>
    <col min="7934" max="7934" width="7" style="97" customWidth="1"/>
    <col min="7935" max="7935" width="22.5703125" style="97" customWidth="1"/>
    <col min="7936" max="7936" width="23" style="97" customWidth="1"/>
    <col min="7937" max="7937" width="28.5703125" style="97" customWidth="1"/>
    <col min="7938" max="7938" width="23.28515625" style="97" customWidth="1"/>
    <col min="7939" max="7939" width="28.5703125" style="97" customWidth="1"/>
    <col min="7940" max="7940" width="23.28515625" style="97" customWidth="1"/>
    <col min="7941" max="7941" width="28.5703125" style="97" customWidth="1"/>
    <col min="7942" max="8188" width="9.140625" style="97"/>
    <col min="8189" max="8189" width="28.5703125" style="97" customWidth="1"/>
    <col min="8190" max="8190" width="7" style="97" customWidth="1"/>
    <col min="8191" max="8191" width="22.5703125" style="97" customWidth="1"/>
    <col min="8192" max="8192" width="23" style="97" customWidth="1"/>
    <col min="8193" max="8193" width="28.5703125" style="97" customWidth="1"/>
    <col min="8194" max="8194" width="23.28515625" style="97" customWidth="1"/>
    <col min="8195" max="8195" width="28.5703125" style="97" customWidth="1"/>
    <col min="8196" max="8196" width="23.28515625" style="97" customWidth="1"/>
    <col min="8197" max="8197" width="28.5703125" style="97" customWidth="1"/>
    <col min="8198" max="8444" width="9.140625" style="97"/>
    <col min="8445" max="8445" width="28.5703125" style="97" customWidth="1"/>
    <col min="8446" max="8446" width="7" style="97" customWidth="1"/>
    <col min="8447" max="8447" width="22.5703125" style="97" customWidth="1"/>
    <col min="8448" max="8448" width="23" style="97" customWidth="1"/>
    <col min="8449" max="8449" width="28.5703125" style="97" customWidth="1"/>
    <col min="8450" max="8450" width="23.28515625" style="97" customWidth="1"/>
    <col min="8451" max="8451" width="28.5703125" style="97" customWidth="1"/>
    <col min="8452" max="8452" width="23.28515625" style="97" customWidth="1"/>
    <col min="8453" max="8453" width="28.5703125" style="97" customWidth="1"/>
    <col min="8454" max="8700" width="9.140625" style="97"/>
    <col min="8701" max="8701" width="28.5703125" style="97" customWidth="1"/>
    <col min="8702" max="8702" width="7" style="97" customWidth="1"/>
    <col min="8703" max="8703" width="22.5703125" style="97" customWidth="1"/>
    <col min="8704" max="8704" width="23" style="97" customWidth="1"/>
    <col min="8705" max="8705" width="28.5703125" style="97" customWidth="1"/>
    <col min="8706" max="8706" width="23.28515625" style="97" customWidth="1"/>
    <col min="8707" max="8707" width="28.5703125" style="97" customWidth="1"/>
    <col min="8708" max="8708" width="23.28515625" style="97" customWidth="1"/>
    <col min="8709" max="8709" width="28.5703125" style="97" customWidth="1"/>
    <col min="8710" max="8956" width="9.140625" style="97"/>
    <col min="8957" max="8957" width="28.5703125" style="97" customWidth="1"/>
    <col min="8958" max="8958" width="7" style="97" customWidth="1"/>
    <col min="8959" max="8959" width="22.5703125" style="97" customWidth="1"/>
    <col min="8960" max="8960" width="23" style="97" customWidth="1"/>
    <col min="8961" max="8961" width="28.5703125" style="97" customWidth="1"/>
    <col min="8962" max="8962" width="23.28515625" style="97" customWidth="1"/>
    <col min="8963" max="8963" width="28.5703125" style="97" customWidth="1"/>
    <col min="8964" max="8964" width="23.28515625" style="97" customWidth="1"/>
    <col min="8965" max="8965" width="28.5703125" style="97" customWidth="1"/>
    <col min="8966" max="9212" width="9.140625" style="97"/>
    <col min="9213" max="9213" width="28.5703125" style="97" customWidth="1"/>
    <col min="9214" max="9214" width="7" style="97" customWidth="1"/>
    <col min="9215" max="9215" width="22.5703125" style="97" customWidth="1"/>
    <col min="9216" max="9216" width="23" style="97" customWidth="1"/>
    <col min="9217" max="9217" width="28.5703125" style="97" customWidth="1"/>
    <col min="9218" max="9218" width="23.28515625" style="97" customWidth="1"/>
    <col min="9219" max="9219" width="28.5703125" style="97" customWidth="1"/>
    <col min="9220" max="9220" width="23.28515625" style="97" customWidth="1"/>
    <col min="9221" max="9221" width="28.5703125" style="97" customWidth="1"/>
    <col min="9222" max="9468" width="9.140625" style="97"/>
    <col min="9469" max="9469" width="28.5703125" style="97" customWidth="1"/>
    <col min="9470" max="9470" width="7" style="97" customWidth="1"/>
    <col min="9471" max="9471" width="22.5703125" style="97" customWidth="1"/>
    <col min="9472" max="9472" width="23" style="97" customWidth="1"/>
    <col min="9473" max="9473" width="28.5703125" style="97" customWidth="1"/>
    <col min="9474" max="9474" width="23.28515625" style="97" customWidth="1"/>
    <col min="9475" max="9475" width="28.5703125" style="97" customWidth="1"/>
    <col min="9476" max="9476" width="23.28515625" style="97" customWidth="1"/>
    <col min="9477" max="9477" width="28.5703125" style="97" customWidth="1"/>
    <col min="9478" max="9724" width="9.140625" style="97"/>
    <col min="9725" max="9725" width="28.5703125" style="97" customWidth="1"/>
    <col min="9726" max="9726" width="7" style="97" customWidth="1"/>
    <col min="9727" max="9727" width="22.5703125" style="97" customWidth="1"/>
    <col min="9728" max="9728" width="23" style="97" customWidth="1"/>
    <col min="9729" max="9729" width="28.5703125" style="97" customWidth="1"/>
    <col min="9730" max="9730" width="23.28515625" style="97" customWidth="1"/>
    <col min="9731" max="9731" width="28.5703125" style="97" customWidth="1"/>
    <col min="9732" max="9732" width="23.28515625" style="97" customWidth="1"/>
    <col min="9733" max="9733" width="28.5703125" style="97" customWidth="1"/>
    <col min="9734" max="9980" width="9.140625" style="97"/>
    <col min="9981" max="9981" width="28.5703125" style="97" customWidth="1"/>
    <col min="9982" max="9982" width="7" style="97" customWidth="1"/>
    <col min="9983" max="9983" width="22.5703125" style="97" customWidth="1"/>
    <col min="9984" max="9984" width="23" style="97" customWidth="1"/>
    <col min="9985" max="9985" width="28.5703125" style="97" customWidth="1"/>
    <col min="9986" max="9986" width="23.28515625" style="97" customWidth="1"/>
    <col min="9987" max="9987" width="28.5703125" style="97" customWidth="1"/>
    <col min="9988" max="9988" width="23.28515625" style="97" customWidth="1"/>
    <col min="9989" max="9989" width="28.5703125" style="97" customWidth="1"/>
    <col min="9990" max="10236" width="9.140625" style="97"/>
    <col min="10237" max="10237" width="28.5703125" style="97" customWidth="1"/>
    <col min="10238" max="10238" width="7" style="97" customWidth="1"/>
    <col min="10239" max="10239" width="22.5703125" style="97" customWidth="1"/>
    <col min="10240" max="10240" width="23" style="97" customWidth="1"/>
    <col min="10241" max="10241" width="28.5703125" style="97" customWidth="1"/>
    <col min="10242" max="10242" width="23.28515625" style="97" customWidth="1"/>
    <col min="10243" max="10243" width="28.5703125" style="97" customWidth="1"/>
    <col min="10244" max="10244" width="23.28515625" style="97" customWidth="1"/>
    <col min="10245" max="10245" width="28.5703125" style="97" customWidth="1"/>
    <col min="10246" max="10492" width="9.140625" style="97"/>
    <col min="10493" max="10493" width="28.5703125" style="97" customWidth="1"/>
    <col min="10494" max="10494" width="7" style="97" customWidth="1"/>
    <col min="10495" max="10495" width="22.5703125" style="97" customWidth="1"/>
    <col min="10496" max="10496" width="23" style="97" customWidth="1"/>
    <col min="10497" max="10497" width="28.5703125" style="97" customWidth="1"/>
    <col min="10498" max="10498" width="23.28515625" style="97" customWidth="1"/>
    <col min="10499" max="10499" width="28.5703125" style="97" customWidth="1"/>
    <col min="10500" max="10500" width="23.28515625" style="97" customWidth="1"/>
    <col min="10501" max="10501" width="28.5703125" style="97" customWidth="1"/>
    <col min="10502" max="10748" width="9.140625" style="97"/>
    <col min="10749" max="10749" width="28.5703125" style="97" customWidth="1"/>
    <col min="10750" max="10750" width="7" style="97" customWidth="1"/>
    <col min="10751" max="10751" width="22.5703125" style="97" customWidth="1"/>
    <col min="10752" max="10752" width="23" style="97" customWidth="1"/>
    <col min="10753" max="10753" width="28.5703125" style="97" customWidth="1"/>
    <col min="10754" max="10754" width="23.28515625" style="97" customWidth="1"/>
    <col min="10755" max="10755" width="28.5703125" style="97" customWidth="1"/>
    <col min="10756" max="10756" width="23.28515625" style="97" customWidth="1"/>
    <col min="10757" max="10757" width="28.5703125" style="97" customWidth="1"/>
    <col min="10758" max="11004" width="9.140625" style="97"/>
    <col min="11005" max="11005" width="28.5703125" style="97" customWidth="1"/>
    <col min="11006" max="11006" width="7" style="97" customWidth="1"/>
    <col min="11007" max="11007" width="22.5703125" style="97" customWidth="1"/>
    <col min="11008" max="11008" width="23" style="97" customWidth="1"/>
    <col min="11009" max="11009" width="28.5703125" style="97" customWidth="1"/>
    <col min="11010" max="11010" width="23.28515625" style="97" customWidth="1"/>
    <col min="11011" max="11011" width="28.5703125" style="97" customWidth="1"/>
    <col min="11012" max="11012" width="23.28515625" style="97" customWidth="1"/>
    <col min="11013" max="11013" width="28.5703125" style="97" customWidth="1"/>
    <col min="11014" max="11260" width="9.140625" style="97"/>
    <col min="11261" max="11261" width="28.5703125" style="97" customWidth="1"/>
    <col min="11262" max="11262" width="7" style="97" customWidth="1"/>
    <col min="11263" max="11263" width="22.5703125" style="97" customWidth="1"/>
    <col min="11264" max="11264" width="23" style="97" customWidth="1"/>
    <col min="11265" max="11265" width="28.5703125" style="97" customWidth="1"/>
    <col min="11266" max="11266" width="23.28515625" style="97" customWidth="1"/>
    <col min="11267" max="11267" width="28.5703125" style="97" customWidth="1"/>
    <col min="11268" max="11268" width="23.28515625" style="97" customWidth="1"/>
    <col min="11269" max="11269" width="28.5703125" style="97" customWidth="1"/>
    <col min="11270" max="11516" width="9.140625" style="97"/>
    <col min="11517" max="11517" width="28.5703125" style="97" customWidth="1"/>
    <col min="11518" max="11518" width="7" style="97" customWidth="1"/>
    <col min="11519" max="11519" width="22.5703125" style="97" customWidth="1"/>
    <col min="11520" max="11520" width="23" style="97" customWidth="1"/>
    <col min="11521" max="11521" width="28.5703125" style="97" customWidth="1"/>
    <col min="11522" max="11522" width="23.28515625" style="97" customWidth="1"/>
    <col min="11523" max="11523" width="28.5703125" style="97" customWidth="1"/>
    <col min="11524" max="11524" width="23.28515625" style="97" customWidth="1"/>
    <col min="11525" max="11525" width="28.5703125" style="97" customWidth="1"/>
    <col min="11526" max="11772" width="9.140625" style="97"/>
    <col min="11773" max="11773" width="28.5703125" style="97" customWidth="1"/>
    <col min="11774" max="11774" width="7" style="97" customWidth="1"/>
    <col min="11775" max="11775" width="22.5703125" style="97" customWidth="1"/>
    <col min="11776" max="11776" width="23" style="97" customWidth="1"/>
    <col min="11777" max="11777" width="28.5703125" style="97" customWidth="1"/>
    <col min="11778" max="11778" width="23.28515625" style="97" customWidth="1"/>
    <col min="11779" max="11779" width="28.5703125" style="97" customWidth="1"/>
    <col min="11780" max="11780" width="23.28515625" style="97" customWidth="1"/>
    <col min="11781" max="11781" width="28.5703125" style="97" customWidth="1"/>
    <col min="11782" max="12028" width="9.140625" style="97"/>
    <col min="12029" max="12029" width="28.5703125" style="97" customWidth="1"/>
    <col min="12030" max="12030" width="7" style="97" customWidth="1"/>
    <col min="12031" max="12031" width="22.5703125" style="97" customWidth="1"/>
    <col min="12032" max="12032" width="23" style="97" customWidth="1"/>
    <col min="12033" max="12033" width="28.5703125" style="97" customWidth="1"/>
    <col min="12034" max="12034" width="23.28515625" style="97" customWidth="1"/>
    <col min="12035" max="12035" width="28.5703125" style="97" customWidth="1"/>
    <col min="12036" max="12036" width="23.28515625" style="97" customWidth="1"/>
    <col min="12037" max="12037" width="28.5703125" style="97" customWidth="1"/>
    <col min="12038" max="12284" width="9.140625" style="97"/>
    <col min="12285" max="12285" width="28.5703125" style="97" customWidth="1"/>
    <col min="12286" max="12286" width="7" style="97" customWidth="1"/>
    <col min="12287" max="12287" width="22.5703125" style="97" customWidth="1"/>
    <col min="12288" max="12288" width="23" style="97" customWidth="1"/>
    <col min="12289" max="12289" width="28.5703125" style="97" customWidth="1"/>
    <col min="12290" max="12290" width="23.28515625" style="97" customWidth="1"/>
    <col min="12291" max="12291" width="28.5703125" style="97" customWidth="1"/>
    <col min="12292" max="12292" width="23.28515625" style="97" customWidth="1"/>
    <col min="12293" max="12293" width="28.5703125" style="97" customWidth="1"/>
    <col min="12294" max="12540" width="9.140625" style="97"/>
    <col min="12541" max="12541" width="28.5703125" style="97" customWidth="1"/>
    <col min="12542" max="12542" width="7" style="97" customWidth="1"/>
    <col min="12543" max="12543" width="22.5703125" style="97" customWidth="1"/>
    <col min="12544" max="12544" width="23" style="97" customWidth="1"/>
    <col min="12545" max="12545" width="28.5703125" style="97" customWidth="1"/>
    <col min="12546" max="12546" width="23.28515625" style="97" customWidth="1"/>
    <col min="12547" max="12547" width="28.5703125" style="97" customWidth="1"/>
    <col min="12548" max="12548" width="23.28515625" style="97" customWidth="1"/>
    <col min="12549" max="12549" width="28.5703125" style="97" customWidth="1"/>
    <col min="12550" max="12796" width="9.140625" style="97"/>
    <col min="12797" max="12797" width="28.5703125" style="97" customWidth="1"/>
    <col min="12798" max="12798" width="7" style="97" customWidth="1"/>
    <col min="12799" max="12799" width="22.5703125" style="97" customWidth="1"/>
    <col min="12800" max="12800" width="23" style="97" customWidth="1"/>
    <col min="12801" max="12801" width="28.5703125" style="97" customWidth="1"/>
    <col min="12802" max="12802" width="23.28515625" style="97" customWidth="1"/>
    <col min="12803" max="12803" width="28.5703125" style="97" customWidth="1"/>
    <col min="12804" max="12804" width="23.28515625" style="97" customWidth="1"/>
    <col min="12805" max="12805" width="28.5703125" style="97" customWidth="1"/>
    <col min="12806" max="13052" width="9.140625" style="97"/>
    <col min="13053" max="13053" width="28.5703125" style="97" customWidth="1"/>
    <col min="13054" max="13054" width="7" style="97" customWidth="1"/>
    <col min="13055" max="13055" width="22.5703125" style="97" customWidth="1"/>
    <col min="13056" max="13056" width="23" style="97" customWidth="1"/>
    <col min="13057" max="13057" width="28.5703125" style="97" customWidth="1"/>
    <col min="13058" max="13058" width="23.28515625" style="97" customWidth="1"/>
    <col min="13059" max="13059" width="28.5703125" style="97" customWidth="1"/>
    <col min="13060" max="13060" width="23.28515625" style="97" customWidth="1"/>
    <col min="13061" max="13061" width="28.5703125" style="97" customWidth="1"/>
    <col min="13062" max="13308" width="9.140625" style="97"/>
    <col min="13309" max="13309" width="28.5703125" style="97" customWidth="1"/>
    <col min="13310" max="13310" width="7" style="97" customWidth="1"/>
    <col min="13311" max="13311" width="22.5703125" style="97" customWidth="1"/>
    <col min="13312" max="13312" width="23" style="97" customWidth="1"/>
    <col min="13313" max="13313" width="28.5703125" style="97" customWidth="1"/>
    <col min="13314" max="13314" width="23.28515625" style="97" customWidth="1"/>
    <col min="13315" max="13315" width="28.5703125" style="97" customWidth="1"/>
    <col min="13316" max="13316" width="23.28515625" style="97" customWidth="1"/>
    <col min="13317" max="13317" width="28.5703125" style="97" customWidth="1"/>
    <col min="13318" max="13564" width="9.140625" style="97"/>
    <col min="13565" max="13565" width="28.5703125" style="97" customWidth="1"/>
    <col min="13566" max="13566" width="7" style="97" customWidth="1"/>
    <col min="13567" max="13567" width="22.5703125" style="97" customWidth="1"/>
    <col min="13568" max="13568" width="23" style="97" customWidth="1"/>
    <col min="13569" max="13569" width="28.5703125" style="97" customWidth="1"/>
    <col min="13570" max="13570" width="23.28515625" style="97" customWidth="1"/>
    <col min="13571" max="13571" width="28.5703125" style="97" customWidth="1"/>
    <col min="13572" max="13572" width="23.28515625" style="97" customWidth="1"/>
    <col min="13573" max="13573" width="28.5703125" style="97" customWidth="1"/>
    <col min="13574" max="13820" width="9.140625" style="97"/>
    <col min="13821" max="13821" width="28.5703125" style="97" customWidth="1"/>
    <col min="13822" max="13822" width="7" style="97" customWidth="1"/>
    <col min="13823" max="13823" width="22.5703125" style="97" customWidth="1"/>
    <col min="13824" max="13824" width="23" style="97" customWidth="1"/>
    <col min="13825" max="13825" width="28.5703125" style="97" customWidth="1"/>
    <col min="13826" max="13826" width="23.28515625" style="97" customWidth="1"/>
    <col min="13827" max="13827" width="28.5703125" style="97" customWidth="1"/>
    <col min="13828" max="13828" width="23.28515625" style="97" customWidth="1"/>
    <col min="13829" max="13829" width="28.5703125" style="97" customWidth="1"/>
    <col min="13830" max="14076" width="9.140625" style="97"/>
    <col min="14077" max="14077" width="28.5703125" style="97" customWidth="1"/>
    <col min="14078" max="14078" width="7" style="97" customWidth="1"/>
    <col min="14079" max="14079" width="22.5703125" style="97" customWidth="1"/>
    <col min="14080" max="14080" width="23" style="97" customWidth="1"/>
    <col min="14081" max="14081" width="28.5703125" style="97" customWidth="1"/>
    <col min="14082" max="14082" width="23.28515625" style="97" customWidth="1"/>
    <col min="14083" max="14083" width="28.5703125" style="97" customWidth="1"/>
    <col min="14084" max="14084" width="23.28515625" style="97" customWidth="1"/>
    <col min="14085" max="14085" width="28.5703125" style="97" customWidth="1"/>
    <col min="14086" max="14332" width="9.140625" style="97"/>
    <col min="14333" max="14333" width="28.5703125" style="97" customWidth="1"/>
    <col min="14334" max="14334" width="7" style="97" customWidth="1"/>
    <col min="14335" max="14335" width="22.5703125" style="97" customWidth="1"/>
    <col min="14336" max="14336" width="23" style="97" customWidth="1"/>
    <col min="14337" max="14337" width="28.5703125" style="97" customWidth="1"/>
    <col min="14338" max="14338" width="23.28515625" style="97" customWidth="1"/>
    <col min="14339" max="14339" width="28.5703125" style="97" customWidth="1"/>
    <col min="14340" max="14340" width="23.28515625" style="97" customWidth="1"/>
    <col min="14341" max="14341" width="28.5703125" style="97" customWidth="1"/>
    <col min="14342" max="14588" width="9.140625" style="97"/>
    <col min="14589" max="14589" width="28.5703125" style="97" customWidth="1"/>
    <col min="14590" max="14590" width="7" style="97" customWidth="1"/>
    <col min="14591" max="14591" width="22.5703125" style="97" customWidth="1"/>
    <col min="14592" max="14592" width="23" style="97" customWidth="1"/>
    <col min="14593" max="14593" width="28.5703125" style="97" customWidth="1"/>
    <col min="14594" max="14594" width="23.28515625" style="97" customWidth="1"/>
    <col min="14595" max="14595" width="28.5703125" style="97" customWidth="1"/>
    <col min="14596" max="14596" width="23.28515625" style="97" customWidth="1"/>
    <col min="14597" max="14597" width="28.5703125" style="97" customWidth="1"/>
    <col min="14598" max="14844" width="9.140625" style="97"/>
    <col min="14845" max="14845" width="28.5703125" style="97" customWidth="1"/>
    <col min="14846" max="14846" width="7" style="97" customWidth="1"/>
    <col min="14847" max="14847" width="22.5703125" style="97" customWidth="1"/>
    <col min="14848" max="14848" width="23" style="97" customWidth="1"/>
    <col min="14849" max="14849" width="28.5703125" style="97" customWidth="1"/>
    <col min="14850" max="14850" width="23.28515625" style="97" customWidth="1"/>
    <col min="14851" max="14851" width="28.5703125" style="97" customWidth="1"/>
    <col min="14852" max="14852" width="23.28515625" style="97" customWidth="1"/>
    <col min="14853" max="14853" width="28.5703125" style="97" customWidth="1"/>
    <col min="14854" max="15100" width="9.140625" style="97"/>
    <col min="15101" max="15101" width="28.5703125" style="97" customWidth="1"/>
    <col min="15102" max="15102" width="7" style="97" customWidth="1"/>
    <col min="15103" max="15103" width="22.5703125" style="97" customWidth="1"/>
    <col min="15104" max="15104" width="23" style="97" customWidth="1"/>
    <col min="15105" max="15105" width="28.5703125" style="97" customWidth="1"/>
    <col min="15106" max="15106" width="23.28515625" style="97" customWidth="1"/>
    <col min="15107" max="15107" width="28.5703125" style="97" customWidth="1"/>
    <col min="15108" max="15108" width="23.28515625" style="97" customWidth="1"/>
    <col min="15109" max="15109" width="28.5703125" style="97" customWidth="1"/>
    <col min="15110" max="15356" width="9.140625" style="97"/>
    <col min="15357" max="15357" width="28.5703125" style="97" customWidth="1"/>
    <col min="15358" max="15358" width="7" style="97" customWidth="1"/>
    <col min="15359" max="15359" width="22.5703125" style="97" customWidth="1"/>
    <col min="15360" max="15360" width="23" style="97" customWidth="1"/>
    <col min="15361" max="15361" width="28.5703125" style="97" customWidth="1"/>
    <col min="15362" max="15362" width="23.28515625" style="97" customWidth="1"/>
    <col min="15363" max="15363" width="28.5703125" style="97" customWidth="1"/>
    <col min="15364" max="15364" width="23.28515625" style="97" customWidth="1"/>
    <col min="15365" max="15365" width="28.5703125" style="97" customWidth="1"/>
    <col min="15366" max="15612" width="9.140625" style="97"/>
    <col min="15613" max="15613" width="28.5703125" style="97" customWidth="1"/>
    <col min="15614" max="15614" width="7" style="97" customWidth="1"/>
    <col min="15615" max="15615" width="22.5703125" style="97" customWidth="1"/>
    <col min="15616" max="15616" width="23" style="97" customWidth="1"/>
    <col min="15617" max="15617" width="28.5703125" style="97" customWidth="1"/>
    <col min="15618" max="15618" width="23.28515625" style="97" customWidth="1"/>
    <col min="15619" max="15619" width="28.5703125" style="97" customWidth="1"/>
    <col min="15620" max="15620" width="23.28515625" style="97" customWidth="1"/>
    <col min="15621" max="15621" width="28.5703125" style="97" customWidth="1"/>
    <col min="15622" max="15868" width="9.140625" style="97"/>
    <col min="15869" max="15869" width="28.5703125" style="97" customWidth="1"/>
    <col min="15870" max="15870" width="7" style="97" customWidth="1"/>
    <col min="15871" max="15871" width="22.5703125" style="97" customWidth="1"/>
    <col min="15872" max="15872" width="23" style="97" customWidth="1"/>
    <col min="15873" max="15873" width="28.5703125" style="97" customWidth="1"/>
    <col min="15874" max="15874" width="23.28515625" style="97" customWidth="1"/>
    <col min="15875" max="15875" width="28.5703125" style="97" customWidth="1"/>
    <col min="15876" max="15876" width="23.28515625" style="97" customWidth="1"/>
    <col min="15877" max="15877" width="28.5703125" style="97" customWidth="1"/>
    <col min="15878" max="16124" width="9.140625" style="97"/>
    <col min="16125" max="16125" width="28.5703125" style="97" customWidth="1"/>
    <col min="16126" max="16126" width="7" style="97" customWidth="1"/>
    <col min="16127" max="16127" width="22.5703125" style="97" customWidth="1"/>
    <col min="16128" max="16128" width="23" style="97" customWidth="1"/>
    <col min="16129" max="16129" width="28.5703125" style="97" customWidth="1"/>
    <col min="16130" max="16130" width="23.28515625" style="97" customWidth="1"/>
    <col min="16131" max="16131" width="28.5703125" style="97" customWidth="1"/>
    <col min="16132" max="16132" width="23.28515625" style="97" customWidth="1"/>
    <col min="16133" max="16133" width="28.5703125" style="97" customWidth="1"/>
    <col min="16134" max="16384" width="9.140625" style="97"/>
  </cols>
  <sheetData>
    <row r="1" spans="1:16" ht="19.5" thickBot="1" x14ac:dyDescent="0.35">
      <c r="A1" s="364" t="s">
        <v>215</v>
      </c>
      <c r="B1" s="364"/>
      <c r="C1" s="364"/>
      <c r="D1" s="364"/>
      <c r="E1" s="364"/>
      <c r="F1" s="364"/>
      <c r="G1" s="364"/>
      <c r="H1" s="364"/>
      <c r="I1" s="178" t="s">
        <v>0</v>
      </c>
      <c r="J1" s="96"/>
      <c r="K1" s="96"/>
      <c r="L1" s="96"/>
      <c r="M1" s="96"/>
      <c r="N1" s="96"/>
      <c r="O1" s="96"/>
      <c r="P1" s="96"/>
    </row>
    <row r="2" spans="1:16" ht="15" customHeight="1" x14ac:dyDescent="0.2">
      <c r="A2" s="367"/>
      <c r="B2" s="368"/>
      <c r="C2" s="365" t="s">
        <v>74</v>
      </c>
      <c r="D2" s="365"/>
      <c r="E2" s="365"/>
      <c r="F2" s="365" t="s">
        <v>75</v>
      </c>
      <c r="G2" s="365"/>
      <c r="H2" s="365"/>
      <c r="I2" s="366"/>
      <c r="J2" s="96"/>
      <c r="K2" s="96"/>
      <c r="L2" s="96"/>
      <c r="M2" s="96"/>
      <c r="N2" s="96"/>
      <c r="O2" s="96"/>
      <c r="P2" s="96"/>
    </row>
    <row r="3" spans="1:16" ht="51" x14ac:dyDescent="0.2">
      <c r="A3" s="369"/>
      <c r="B3" s="370"/>
      <c r="C3" s="153" t="s">
        <v>76</v>
      </c>
      <c r="D3" s="153" t="s">
        <v>34</v>
      </c>
      <c r="E3" s="153" t="s">
        <v>77</v>
      </c>
      <c r="F3" s="153" t="s">
        <v>78</v>
      </c>
      <c r="G3" s="153" t="s">
        <v>79</v>
      </c>
      <c r="H3" s="153" t="s">
        <v>80</v>
      </c>
      <c r="I3" s="154" t="s">
        <v>81</v>
      </c>
      <c r="J3" s="96"/>
      <c r="K3" s="96"/>
      <c r="L3" s="96"/>
      <c r="M3" s="96"/>
      <c r="N3" s="96"/>
      <c r="O3" s="96"/>
      <c r="P3" s="96"/>
    </row>
    <row r="4" spans="1:16" x14ac:dyDescent="0.2">
      <c r="A4" s="371"/>
      <c r="B4" s="372"/>
      <c r="C4" s="131">
        <v>100</v>
      </c>
      <c r="D4" s="131">
        <v>101</v>
      </c>
      <c r="E4" s="131">
        <v>102</v>
      </c>
      <c r="F4" s="131">
        <v>200</v>
      </c>
      <c r="G4" s="131">
        <v>201</v>
      </c>
      <c r="H4" s="131">
        <v>202</v>
      </c>
      <c r="I4" s="132">
        <v>203</v>
      </c>
    </row>
    <row r="5" spans="1:16" x14ac:dyDescent="0.2">
      <c r="A5" s="238" t="s">
        <v>82</v>
      </c>
      <c r="B5" s="239" t="s">
        <v>338</v>
      </c>
      <c r="C5" s="225">
        <v>338468</v>
      </c>
      <c r="D5" s="225">
        <v>365202.7</v>
      </c>
      <c r="E5" s="225">
        <v>313612.42</v>
      </c>
      <c r="F5" s="225">
        <v>3483</v>
      </c>
      <c r="G5" s="225">
        <v>159954.79999999999</v>
      </c>
      <c r="H5" s="225">
        <v>1606</v>
      </c>
      <c r="I5" s="240">
        <v>80697.66</v>
      </c>
    </row>
    <row r="6" spans="1:16" ht="25.5" x14ac:dyDescent="0.2">
      <c r="A6" s="241" t="s">
        <v>83</v>
      </c>
      <c r="B6" s="242" t="s">
        <v>339</v>
      </c>
      <c r="C6" s="225">
        <v>80582</v>
      </c>
      <c r="D6" s="225">
        <v>204517.02</v>
      </c>
      <c r="E6" s="225">
        <v>210227.89</v>
      </c>
      <c r="F6" s="225">
        <v>2322</v>
      </c>
      <c r="G6" s="225">
        <v>117448.9</v>
      </c>
      <c r="H6" s="225">
        <v>1222</v>
      </c>
      <c r="I6" s="240">
        <v>74459.740000000005</v>
      </c>
    </row>
    <row r="7" spans="1:16" ht="25.5" x14ac:dyDescent="0.2">
      <c r="A7" s="241" t="s">
        <v>84</v>
      </c>
      <c r="B7" s="242" t="s">
        <v>340</v>
      </c>
      <c r="C7" s="225">
        <v>251917</v>
      </c>
      <c r="D7" s="225">
        <v>60469.64</v>
      </c>
      <c r="E7" s="225">
        <v>62752.49</v>
      </c>
      <c r="F7" s="225">
        <v>43</v>
      </c>
      <c r="G7" s="225">
        <v>1089.69</v>
      </c>
      <c r="H7" s="225">
        <v>41</v>
      </c>
      <c r="I7" s="240">
        <v>1021.21</v>
      </c>
    </row>
    <row r="8" spans="1:16" ht="25.5" x14ac:dyDescent="0.2">
      <c r="A8" s="241" t="s">
        <v>85</v>
      </c>
      <c r="B8" s="242" t="s">
        <v>341</v>
      </c>
      <c r="C8" s="225">
        <v>204</v>
      </c>
      <c r="D8" s="225">
        <v>1577.07</v>
      </c>
      <c r="E8" s="225">
        <v>6373.8</v>
      </c>
      <c r="F8" s="225">
        <v>970</v>
      </c>
      <c r="G8" s="225">
        <v>8940.73</v>
      </c>
      <c r="H8" s="225">
        <v>322</v>
      </c>
      <c r="I8" s="240">
        <v>4333.93</v>
      </c>
    </row>
    <row r="9" spans="1:16" ht="25.5" x14ac:dyDescent="0.2">
      <c r="A9" s="241" t="s">
        <v>86</v>
      </c>
      <c r="B9" s="242" t="s">
        <v>342</v>
      </c>
      <c r="C9" s="225">
        <v>44</v>
      </c>
      <c r="D9" s="225">
        <v>1773.6</v>
      </c>
      <c r="E9" s="225">
        <v>1157.2</v>
      </c>
      <c r="F9" s="225">
        <v>0</v>
      </c>
      <c r="G9" s="225">
        <v>0</v>
      </c>
      <c r="H9" s="225">
        <v>0</v>
      </c>
      <c r="I9" s="240">
        <v>0</v>
      </c>
    </row>
    <row r="10" spans="1:16" ht="25.5" x14ac:dyDescent="0.2">
      <c r="A10" s="241" t="s">
        <v>87</v>
      </c>
      <c r="B10" s="242" t="s">
        <v>343</v>
      </c>
      <c r="C10" s="225">
        <v>0</v>
      </c>
      <c r="D10" s="225">
        <v>0</v>
      </c>
      <c r="E10" s="225">
        <v>4</v>
      </c>
      <c r="F10" s="225">
        <v>0</v>
      </c>
      <c r="G10" s="225">
        <v>0</v>
      </c>
      <c r="H10" s="225">
        <v>1</v>
      </c>
      <c r="I10" s="240">
        <v>1</v>
      </c>
    </row>
    <row r="11" spans="1:16" x14ac:dyDescent="0.2">
      <c r="A11" s="241" t="s">
        <v>88</v>
      </c>
      <c r="B11" s="242" t="s">
        <v>344</v>
      </c>
      <c r="C11" s="225">
        <v>172</v>
      </c>
      <c r="D11" s="225">
        <v>2693.12</v>
      </c>
      <c r="E11" s="225">
        <v>1976.61</v>
      </c>
      <c r="F11" s="225">
        <v>9</v>
      </c>
      <c r="G11" s="225">
        <v>129.5</v>
      </c>
      <c r="H11" s="225">
        <v>9</v>
      </c>
      <c r="I11" s="240">
        <v>75.67</v>
      </c>
    </row>
    <row r="12" spans="1:16" ht="25.5" x14ac:dyDescent="0.2">
      <c r="A12" s="241" t="s">
        <v>89</v>
      </c>
      <c r="B12" s="242" t="s">
        <v>345</v>
      </c>
      <c r="C12" s="225">
        <v>3225</v>
      </c>
      <c r="D12" s="225">
        <v>8503.14</v>
      </c>
      <c r="E12" s="225">
        <v>8161.27</v>
      </c>
      <c r="F12" s="225">
        <v>4</v>
      </c>
      <c r="G12" s="225">
        <v>420</v>
      </c>
      <c r="H12" s="225">
        <v>4</v>
      </c>
      <c r="I12" s="240">
        <v>447.11</v>
      </c>
    </row>
    <row r="13" spans="1:16" x14ac:dyDescent="0.2">
      <c r="A13" s="241" t="s">
        <v>90</v>
      </c>
      <c r="B13" s="242" t="s">
        <v>346</v>
      </c>
      <c r="C13" s="225">
        <v>154</v>
      </c>
      <c r="D13" s="225">
        <v>75429.11</v>
      </c>
      <c r="E13" s="225">
        <v>21313.16</v>
      </c>
      <c r="F13" s="225">
        <v>112</v>
      </c>
      <c r="G13" s="225">
        <v>31577.98</v>
      </c>
      <c r="H13" s="225">
        <v>0</v>
      </c>
      <c r="I13" s="240">
        <v>0</v>
      </c>
    </row>
    <row r="14" spans="1:16" x14ac:dyDescent="0.2">
      <c r="A14" s="241" t="s">
        <v>91</v>
      </c>
      <c r="B14" s="242" t="s">
        <v>347</v>
      </c>
      <c r="C14" s="225">
        <v>2170</v>
      </c>
      <c r="D14" s="225">
        <v>10240</v>
      </c>
      <c r="E14" s="225">
        <v>1646</v>
      </c>
      <c r="F14" s="225">
        <v>23</v>
      </c>
      <c r="G14" s="225">
        <v>348</v>
      </c>
      <c r="H14" s="225">
        <v>7</v>
      </c>
      <c r="I14" s="240">
        <v>359</v>
      </c>
    </row>
    <row r="15" spans="1:16" x14ac:dyDescent="0.2">
      <c r="A15" s="238" t="s">
        <v>92</v>
      </c>
      <c r="B15" s="239" t="s">
        <v>348</v>
      </c>
      <c r="C15" s="225">
        <v>12988</v>
      </c>
      <c r="D15" s="225">
        <v>385320.9</v>
      </c>
      <c r="E15" s="225">
        <v>302095.67</v>
      </c>
      <c r="F15" s="225">
        <v>18347</v>
      </c>
      <c r="G15" s="225">
        <v>161726.53</v>
      </c>
      <c r="H15" s="225">
        <v>5274</v>
      </c>
      <c r="I15" s="240">
        <v>48604.74</v>
      </c>
    </row>
    <row r="16" spans="1:16" ht="25.5" x14ac:dyDescent="0.2">
      <c r="A16" s="241" t="s">
        <v>93</v>
      </c>
      <c r="B16" s="242" t="s">
        <v>349</v>
      </c>
      <c r="C16" s="225">
        <v>726</v>
      </c>
      <c r="D16" s="225">
        <v>42690</v>
      </c>
      <c r="E16" s="225">
        <v>32810</v>
      </c>
      <c r="F16" s="225">
        <v>3450</v>
      </c>
      <c r="G16" s="225">
        <v>20777</v>
      </c>
      <c r="H16" s="225">
        <v>1135</v>
      </c>
      <c r="I16" s="240">
        <v>9460</v>
      </c>
    </row>
    <row r="17" spans="1:9" ht="25.5" x14ac:dyDescent="0.2">
      <c r="A17" s="241" t="s">
        <v>94</v>
      </c>
      <c r="B17" s="242" t="s">
        <v>350</v>
      </c>
      <c r="C17" s="225">
        <v>11234</v>
      </c>
      <c r="D17" s="225">
        <v>302333.63</v>
      </c>
      <c r="E17" s="225">
        <v>239886.83</v>
      </c>
      <c r="F17" s="225">
        <v>14422</v>
      </c>
      <c r="G17" s="225">
        <v>134484.04</v>
      </c>
      <c r="H17" s="225">
        <v>4080</v>
      </c>
      <c r="I17" s="240">
        <v>38778.74</v>
      </c>
    </row>
    <row r="18" spans="1:9" x14ac:dyDescent="0.2">
      <c r="A18" s="241" t="s">
        <v>95</v>
      </c>
      <c r="B18" s="242" t="s">
        <v>351</v>
      </c>
      <c r="C18" s="225">
        <v>1028</v>
      </c>
      <c r="D18" s="225">
        <v>40297.269999999997</v>
      </c>
      <c r="E18" s="225">
        <v>29398.84</v>
      </c>
      <c r="F18" s="225">
        <v>475</v>
      </c>
      <c r="G18" s="225">
        <v>6465.49</v>
      </c>
      <c r="H18" s="225">
        <v>59</v>
      </c>
      <c r="I18" s="240">
        <v>366</v>
      </c>
    </row>
    <row r="19" spans="1:9" x14ac:dyDescent="0.2">
      <c r="A19" s="238" t="s">
        <v>96</v>
      </c>
      <c r="B19" s="239" t="s">
        <v>352</v>
      </c>
      <c r="C19" s="225">
        <v>26317</v>
      </c>
      <c r="D19" s="225">
        <v>477530.15</v>
      </c>
      <c r="E19" s="225">
        <v>487067.61</v>
      </c>
      <c r="F19" s="225">
        <v>3699</v>
      </c>
      <c r="G19" s="225">
        <v>248226.98</v>
      </c>
      <c r="H19" s="225">
        <v>2254</v>
      </c>
      <c r="I19" s="240">
        <v>190109.75</v>
      </c>
    </row>
    <row r="20" spans="1:9" ht="25.5" x14ac:dyDescent="0.2">
      <c r="A20" s="241" t="s">
        <v>97</v>
      </c>
      <c r="B20" s="242" t="s">
        <v>353</v>
      </c>
      <c r="C20" s="225">
        <v>21051</v>
      </c>
      <c r="D20" s="225">
        <v>463361.32</v>
      </c>
      <c r="E20" s="225">
        <v>470849.69</v>
      </c>
      <c r="F20" s="225">
        <v>3437</v>
      </c>
      <c r="G20" s="225">
        <v>240713.16</v>
      </c>
      <c r="H20" s="225">
        <v>2127</v>
      </c>
      <c r="I20" s="240">
        <v>184992.35</v>
      </c>
    </row>
    <row r="21" spans="1:9" x14ac:dyDescent="0.2">
      <c r="A21" s="241" t="s">
        <v>98</v>
      </c>
      <c r="B21" s="242" t="s">
        <v>354</v>
      </c>
      <c r="C21" s="225">
        <v>5266</v>
      </c>
      <c r="D21" s="225">
        <v>14168.83</v>
      </c>
      <c r="E21" s="225">
        <v>16217.92</v>
      </c>
      <c r="F21" s="225">
        <v>262</v>
      </c>
      <c r="G21" s="225">
        <v>7513.82</v>
      </c>
      <c r="H21" s="225">
        <v>127</v>
      </c>
      <c r="I21" s="240">
        <v>5117.3999999999996</v>
      </c>
    </row>
    <row r="22" spans="1:9" ht="25.5" x14ac:dyDescent="0.2">
      <c r="A22" s="238" t="s">
        <v>99</v>
      </c>
      <c r="B22" s="239" t="s">
        <v>355</v>
      </c>
      <c r="C22" s="225">
        <v>0</v>
      </c>
      <c r="D22" s="225">
        <v>0</v>
      </c>
      <c r="E22" s="225">
        <v>0</v>
      </c>
      <c r="F22" s="225">
        <v>0</v>
      </c>
      <c r="G22" s="225">
        <v>0</v>
      </c>
      <c r="H22" s="225">
        <v>0</v>
      </c>
      <c r="I22" s="240">
        <v>0</v>
      </c>
    </row>
    <row r="23" spans="1:9" x14ac:dyDescent="0.2">
      <c r="A23" s="241" t="s">
        <v>100</v>
      </c>
      <c r="B23" s="242" t="s">
        <v>356</v>
      </c>
      <c r="C23" s="225">
        <v>0</v>
      </c>
      <c r="D23" s="225">
        <v>0</v>
      </c>
      <c r="E23" s="225">
        <v>0</v>
      </c>
      <c r="F23" s="225">
        <v>0</v>
      </c>
      <c r="G23" s="225">
        <v>0</v>
      </c>
      <c r="H23" s="225">
        <v>0</v>
      </c>
      <c r="I23" s="240">
        <v>0</v>
      </c>
    </row>
    <row r="24" spans="1:9" ht="25.5" x14ac:dyDescent="0.2">
      <c r="A24" s="241" t="s">
        <v>101</v>
      </c>
      <c r="B24" s="242" t="s">
        <v>357</v>
      </c>
      <c r="C24" s="225">
        <v>0</v>
      </c>
      <c r="D24" s="225">
        <v>0</v>
      </c>
      <c r="E24" s="225">
        <v>0</v>
      </c>
      <c r="F24" s="225">
        <v>0</v>
      </c>
      <c r="G24" s="225">
        <v>0</v>
      </c>
      <c r="H24" s="225">
        <v>0</v>
      </c>
      <c r="I24" s="240">
        <v>0</v>
      </c>
    </row>
    <row r="25" spans="1:9" x14ac:dyDescent="0.2">
      <c r="A25" s="238" t="s">
        <v>102</v>
      </c>
      <c r="B25" s="239" t="s">
        <v>358</v>
      </c>
      <c r="C25" s="225">
        <v>11</v>
      </c>
      <c r="D25" s="225">
        <v>65042</v>
      </c>
      <c r="E25" s="225">
        <v>36129</v>
      </c>
      <c r="F25" s="225">
        <v>0</v>
      </c>
      <c r="G25" s="225">
        <v>0</v>
      </c>
      <c r="H25" s="225">
        <v>1</v>
      </c>
      <c r="I25" s="240">
        <v>492040.8</v>
      </c>
    </row>
    <row r="26" spans="1:9" x14ac:dyDescent="0.2">
      <c r="A26" s="241" t="s">
        <v>103</v>
      </c>
      <c r="B26" s="242" t="s">
        <v>359</v>
      </c>
      <c r="C26" s="225">
        <v>11</v>
      </c>
      <c r="D26" s="225">
        <v>65042</v>
      </c>
      <c r="E26" s="225">
        <v>36129</v>
      </c>
      <c r="F26" s="225">
        <v>0</v>
      </c>
      <c r="G26" s="225">
        <v>0</v>
      </c>
      <c r="H26" s="225">
        <v>1</v>
      </c>
      <c r="I26" s="240">
        <v>492040.8</v>
      </c>
    </row>
    <row r="27" spans="1:9" x14ac:dyDescent="0.2">
      <c r="A27" s="241" t="s">
        <v>104</v>
      </c>
      <c r="B27" s="242" t="s">
        <v>360</v>
      </c>
      <c r="C27" s="225">
        <v>0</v>
      </c>
      <c r="D27" s="225">
        <v>0</v>
      </c>
      <c r="E27" s="225">
        <v>0</v>
      </c>
      <c r="F27" s="225">
        <v>0</v>
      </c>
      <c r="G27" s="225">
        <v>0</v>
      </c>
      <c r="H27" s="225">
        <v>0</v>
      </c>
      <c r="I27" s="240">
        <v>0</v>
      </c>
    </row>
    <row r="28" spans="1:9" x14ac:dyDescent="0.2">
      <c r="A28" s="238" t="s">
        <v>105</v>
      </c>
      <c r="B28" s="239" t="s">
        <v>361</v>
      </c>
      <c r="C28" s="225">
        <v>27</v>
      </c>
      <c r="D28" s="225">
        <v>683.34</v>
      </c>
      <c r="E28" s="225">
        <v>659.57</v>
      </c>
      <c r="F28" s="225">
        <v>1</v>
      </c>
      <c r="G28" s="225">
        <v>274.23</v>
      </c>
      <c r="H28" s="225">
        <v>1</v>
      </c>
      <c r="I28" s="240">
        <v>950</v>
      </c>
    </row>
    <row r="29" spans="1:9" x14ac:dyDescent="0.2">
      <c r="A29" s="241" t="s">
        <v>106</v>
      </c>
      <c r="B29" s="242" t="s">
        <v>362</v>
      </c>
      <c r="C29" s="225">
        <v>27</v>
      </c>
      <c r="D29" s="225">
        <v>683.34</v>
      </c>
      <c r="E29" s="225">
        <v>659.57</v>
      </c>
      <c r="F29" s="225">
        <v>1</v>
      </c>
      <c r="G29" s="225">
        <v>274.23</v>
      </c>
      <c r="H29" s="225">
        <v>1</v>
      </c>
      <c r="I29" s="240">
        <v>950</v>
      </c>
    </row>
    <row r="30" spans="1:9" x14ac:dyDescent="0.2">
      <c r="A30" s="241" t="s">
        <v>107</v>
      </c>
      <c r="B30" s="242" t="s">
        <v>363</v>
      </c>
      <c r="C30" s="225">
        <v>0</v>
      </c>
      <c r="D30" s="225">
        <v>0</v>
      </c>
      <c r="E30" s="225">
        <v>0</v>
      </c>
      <c r="F30" s="225">
        <v>0</v>
      </c>
      <c r="G30" s="225">
        <v>0</v>
      </c>
      <c r="H30" s="225">
        <v>0</v>
      </c>
      <c r="I30" s="240">
        <v>0</v>
      </c>
    </row>
    <row r="31" spans="1:9" ht="25.5" x14ac:dyDescent="0.2">
      <c r="A31" s="238" t="s">
        <v>108</v>
      </c>
      <c r="B31" s="239" t="s">
        <v>364</v>
      </c>
      <c r="C31" s="225">
        <v>1357</v>
      </c>
      <c r="D31" s="225">
        <v>53025.760000000002</v>
      </c>
      <c r="E31" s="225">
        <v>18913.09</v>
      </c>
      <c r="F31" s="225">
        <v>11</v>
      </c>
      <c r="G31" s="225">
        <v>6611.14</v>
      </c>
      <c r="H31" s="225">
        <v>13</v>
      </c>
      <c r="I31" s="240">
        <v>2622</v>
      </c>
    </row>
    <row r="32" spans="1:9" ht="25.5" x14ac:dyDescent="0.2">
      <c r="A32" s="241" t="s">
        <v>109</v>
      </c>
      <c r="B32" s="242" t="s">
        <v>365</v>
      </c>
      <c r="C32" s="225">
        <v>1149</v>
      </c>
      <c r="D32" s="225">
        <v>37071.129999999997</v>
      </c>
      <c r="E32" s="225">
        <v>13215.92</v>
      </c>
      <c r="F32" s="225">
        <v>11</v>
      </c>
      <c r="G32" s="225">
        <v>6611.14</v>
      </c>
      <c r="H32" s="225">
        <v>13</v>
      </c>
      <c r="I32" s="240">
        <v>2622</v>
      </c>
    </row>
    <row r="33" spans="1:11" ht="25.5" x14ac:dyDescent="0.2">
      <c r="A33" s="241" t="s">
        <v>110</v>
      </c>
      <c r="B33" s="242" t="s">
        <v>366</v>
      </c>
      <c r="C33" s="225">
        <v>134</v>
      </c>
      <c r="D33" s="225">
        <v>9250.5400000000009</v>
      </c>
      <c r="E33" s="225">
        <v>5189.91</v>
      </c>
      <c r="F33" s="225">
        <v>0</v>
      </c>
      <c r="G33" s="225">
        <v>0</v>
      </c>
      <c r="H33" s="225">
        <v>0</v>
      </c>
      <c r="I33" s="240">
        <v>0</v>
      </c>
    </row>
    <row r="34" spans="1:11" x14ac:dyDescent="0.2">
      <c r="A34" s="241" t="s">
        <v>111</v>
      </c>
      <c r="B34" s="242" t="s">
        <v>367</v>
      </c>
      <c r="C34" s="225">
        <v>74</v>
      </c>
      <c r="D34" s="225">
        <v>6704.09</v>
      </c>
      <c r="E34" s="225">
        <v>507.26</v>
      </c>
      <c r="F34" s="225">
        <v>0</v>
      </c>
      <c r="G34" s="225">
        <v>0</v>
      </c>
      <c r="H34" s="225">
        <v>0</v>
      </c>
      <c r="I34" s="240">
        <v>0</v>
      </c>
    </row>
    <row r="35" spans="1:11" ht="25.5" x14ac:dyDescent="0.2">
      <c r="A35" s="238" t="s">
        <v>112</v>
      </c>
      <c r="B35" s="239" t="s">
        <v>368</v>
      </c>
      <c r="C35" s="225">
        <v>58766</v>
      </c>
      <c r="D35" s="225">
        <v>450762.61</v>
      </c>
      <c r="E35" s="225">
        <v>412474.03</v>
      </c>
      <c r="F35" s="225">
        <v>376</v>
      </c>
      <c r="G35" s="225">
        <v>104948.01</v>
      </c>
      <c r="H35" s="225">
        <v>297</v>
      </c>
      <c r="I35" s="240">
        <v>354447.83</v>
      </c>
    </row>
    <row r="36" spans="1:11" x14ac:dyDescent="0.2">
      <c r="A36" s="238" t="s">
        <v>113</v>
      </c>
      <c r="B36" s="239" t="s">
        <v>369</v>
      </c>
      <c r="C36" s="225">
        <v>45930</v>
      </c>
      <c r="D36" s="225">
        <v>86556.49</v>
      </c>
      <c r="E36" s="225">
        <v>82430.12</v>
      </c>
      <c r="F36" s="225">
        <v>257</v>
      </c>
      <c r="G36" s="225">
        <v>11570.65</v>
      </c>
      <c r="H36" s="225">
        <v>144</v>
      </c>
      <c r="I36" s="240">
        <v>15146.21</v>
      </c>
    </row>
    <row r="37" spans="1:11" x14ac:dyDescent="0.2">
      <c r="A37" s="241" t="s">
        <v>114</v>
      </c>
      <c r="B37" s="242" t="s">
        <v>370</v>
      </c>
      <c r="C37" s="225">
        <v>2249</v>
      </c>
      <c r="D37" s="225">
        <v>23562.799999999999</v>
      </c>
      <c r="E37" s="225">
        <v>16897.37</v>
      </c>
      <c r="F37" s="225">
        <v>0</v>
      </c>
      <c r="G37" s="225">
        <v>0</v>
      </c>
      <c r="H37" s="225">
        <v>0</v>
      </c>
      <c r="I37" s="240">
        <v>0</v>
      </c>
    </row>
    <row r="38" spans="1:11" x14ac:dyDescent="0.2">
      <c r="A38" s="241" t="s">
        <v>115</v>
      </c>
      <c r="B38" s="242" t="s">
        <v>371</v>
      </c>
      <c r="C38" s="225">
        <v>232</v>
      </c>
      <c r="D38" s="225">
        <v>6649</v>
      </c>
      <c r="E38" s="225">
        <v>8465</v>
      </c>
      <c r="F38" s="225">
        <v>0</v>
      </c>
      <c r="G38" s="225">
        <v>0</v>
      </c>
      <c r="H38" s="225">
        <v>0</v>
      </c>
      <c r="I38" s="240">
        <v>0</v>
      </c>
    </row>
    <row r="39" spans="1:11" x14ac:dyDescent="0.2">
      <c r="A39" s="241" t="s">
        <v>116</v>
      </c>
      <c r="B39" s="242" t="s">
        <v>372</v>
      </c>
      <c r="C39" s="225">
        <v>13</v>
      </c>
      <c r="D39" s="225">
        <v>74</v>
      </c>
      <c r="E39" s="225">
        <v>76.42</v>
      </c>
      <c r="F39" s="225">
        <v>0</v>
      </c>
      <c r="G39" s="225">
        <v>0</v>
      </c>
      <c r="H39" s="225">
        <v>0</v>
      </c>
      <c r="I39" s="240">
        <v>0</v>
      </c>
    </row>
    <row r="40" spans="1:11" ht="25.5" x14ac:dyDescent="0.2">
      <c r="A40" s="241" t="s">
        <v>117</v>
      </c>
      <c r="B40" s="242" t="s">
        <v>373</v>
      </c>
      <c r="C40" s="225">
        <v>14756</v>
      </c>
      <c r="D40" s="225">
        <v>22233.4</v>
      </c>
      <c r="E40" s="225">
        <v>23252.11</v>
      </c>
      <c r="F40" s="225">
        <v>56</v>
      </c>
      <c r="G40" s="225">
        <v>3125.22</v>
      </c>
      <c r="H40" s="225">
        <v>46</v>
      </c>
      <c r="I40" s="240">
        <v>4951.21</v>
      </c>
    </row>
    <row r="41" spans="1:11" x14ac:dyDescent="0.2">
      <c r="A41" s="241" t="s">
        <v>118</v>
      </c>
      <c r="B41" s="242" t="s">
        <v>374</v>
      </c>
      <c r="C41" s="225">
        <v>28471</v>
      </c>
      <c r="D41" s="225">
        <v>33050.29</v>
      </c>
      <c r="E41" s="225">
        <v>32868.22</v>
      </c>
      <c r="F41" s="225">
        <v>199</v>
      </c>
      <c r="G41" s="225">
        <v>8418.43</v>
      </c>
      <c r="H41" s="225">
        <v>98</v>
      </c>
      <c r="I41" s="240">
        <v>10195</v>
      </c>
    </row>
    <row r="42" spans="1:11" x14ac:dyDescent="0.2">
      <c r="A42" s="241" t="s">
        <v>119</v>
      </c>
      <c r="B42" s="242" t="s">
        <v>375</v>
      </c>
      <c r="C42" s="225">
        <v>209</v>
      </c>
      <c r="D42" s="225">
        <v>987</v>
      </c>
      <c r="E42" s="225">
        <v>871</v>
      </c>
      <c r="F42" s="225">
        <v>2</v>
      </c>
      <c r="G42" s="225">
        <v>27</v>
      </c>
      <c r="H42" s="225">
        <v>0</v>
      </c>
      <c r="I42" s="240">
        <v>0</v>
      </c>
    </row>
    <row r="43" spans="1:11" x14ac:dyDescent="0.2">
      <c r="A43" s="238" t="s">
        <v>120</v>
      </c>
      <c r="B43" s="239" t="s">
        <v>376</v>
      </c>
      <c r="C43" s="225">
        <v>12836</v>
      </c>
      <c r="D43" s="225">
        <v>364206.12</v>
      </c>
      <c r="E43" s="225">
        <v>330043.90999999997</v>
      </c>
      <c r="F43" s="225">
        <v>119</v>
      </c>
      <c r="G43" s="225">
        <v>93377.36</v>
      </c>
      <c r="H43" s="225">
        <v>153</v>
      </c>
      <c r="I43" s="240">
        <v>339301.62</v>
      </c>
    </row>
    <row r="44" spans="1:11" x14ac:dyDescent="0.2">
      <c r="A44" s="241" t="s">
        <v>114</v>
      </c>
      <c r="B44" s="242" t="s">
        <v>377</v>
      </c>
      <c r="C44" s="225">
        <v>153</v>
      </c>
      <c r="D44" s="225">
        <v>1061.3</v>
      </c>
      <c r="E44" s="225">
        <v>690.29</v>
      </c>
      <c r="F44" s="225">
        <v>1</v>
      </c>
      <c r="G44" s="225">
        <v>1409</v>
      </c>
      <c r="H44" s="225">
        <v>2</v>
      </c>
      <c r="I44" s="240">
        <v>2320</v>
      </c>
    </row>
    <row r="45" spans="1:11" x14ac:dyDescent="0.2">
      <c r="A45" s="245" t="s">
        <v>115</v>
      </c>
      <c r="B45" s="246" t="s">
        <v>378</v>
      </c>
      <c r="C45" s="225">
        <v>37</v>
      </c>
      <c r="D45" s="225">
        <v>2840</v>
      </c>
      <c r="E45" s="225">
        <v>3644</v>
      </c>
      <c r="F45" s="225">
        <v>0</v>
      </c>
      <c r="G45" s="225">
        <v>0</v>
      </c>
      <c r="H45" s="225">
        <v>0</v>
      </c>
      <c r="I45" s="240">
        <v>0</v>
      </c>
      <c r="J45" s="247"/>
      <c r="K45" s="247"/>
    </row>
    <row r="46" spans="1:11" x14ac:dyDescent="0.2">
      <c r="A46" s="245" t="s">
        <v>116</v>
      </c>
      <c r="B46" s="246" t="s">
        <v>379</v>
      </c>
      <c r="C46" s="225">
        <v>69</v>
      </c>
      <c r="D46" s="225">
        <v>3217.41</v>
      </c>
      <c r="E46" s="225">
        <v>6050.14</v>
      </c>
      <c r="F46" s="225">
        <v>0</v>
      </c>
      <c r="G46" s="225">
        <v>0</v>
      </c>
      <c r="H46" s="225">
        <v>0</v>
      </c>
      <c r="I46" s="240">
        <v>0</v>
      </c>
      <c r="J46" s="247"/>
      <c r="K46" s="247"/>
    </row>
    <row r="47" spans="1:11" ht="25.5" x14ac:dyDescent="0.2">
      <c r="A47" s="245" t="s">
        <v>121</v>
      </c>
      <c r="B47" s="246" t="s">
        <v>380</v>
      </c>
      <c r="C47" s="225">
        <v>12090</v>
      </c>
      <c r="D47" s="225">
        <v>208041.69</v>
      </c>
      <c r="E47" s="225">
        <v>170915.33</v>
      </c>
      <c r="F47" s="225">
        <v>108</v>
      </c>
      <c r="G47" s="225">
        <v>21874.240000000002</v>
      </c>
      <c r="H47" s="225">
        <v>134</v>
      </c>
      <c r="I47" s="240">
        <v>271910.24</v>
      </c>
      <c r="J47" s="247"/>
      <c r="K47" s="247"/>
    </row>
    <row r="48" spans="1:11" x14ac:dyDescent="0.2">
      <c r="A48" s="245" t="s">
        <v>122</v>
      </c>
      <c r="B48" s="246" t="s">
        <v>381</v>
      </c>
      <c r="C48" s="225">
        <v>79</v>
      </c>
      <c r="D48" s="225">
        <v>45714.720000000001</v>
      </c>
      <c r="E48" s="225">
        <v>28323.15</v>
      </c>
      <c r="F48" s="225">
        <v>9</v>
      </c>
      <c r="G48" s="225">
        <v>70031.12</v>
      </c>
      <c r="H48" s="225">
        <v>14</v>
      </c>
      <c r="I48" s="240">
        <v>59491.38</v>
      </c>
      <c r="J48" s="247"/>
      <c r="K48" s="247"/>
    </row>
    <row r="49" spans="1:9" ht="25.5" x14ac:dyDescent="0.2">
      <c r="A49" s="241" t="s">
        <v>123</v>
      </c>
      <c r="B49" s="242" t="s">
        <v>382</v>
      </c>
      <c r="C49" s="225">
        <v>0</v>
      </c>
      <c r="D49" s="225">
        <v>0</v>
      </c>
      <c r="E49" s="225">
        <v>0</v>
      </c>
      <c r="F49" s="225">
        <v>0</v>
      </c>
      <c r="G49" s="225">
        <v>0</v>
      </c>
      <c r="H49" s="225">
        <v>0</v>
      </c>
      <c r="I49" s="240">
        <v>0</v>
      </c>
    </row>
    <row r="50" spans="1:9" x14ac:dyDescent="0.2">
      <c r="A50" s="241" t="s">
        <v>124</v>
      </c>
      <c r="B50" s="242" t="s">
        <v>383</v>
      </c>
      <c r="C50" s="225">
        <v>408</v>
      </c>
      <c r="D50" s="225">
        <v>103331</v>
      </c>
      <c r="E50" s="225">
        <v>120421</v>
      </c>
      <c r="F50" s="225">
        <v>1</v>
      </c>
      <c r="G50" s="225">
        <v>63</v>
      </c>
      <c r="H50" s="225">
        <v>3</v>
      </c>
      <c r="I50" s="240">
        <v>5580</v>
      </c>
    </row>
    <row r="51" spans="1:9" x14ac:dyDescent="0.2">
      <c r="A51" s="238" t="s">
        <v>125</v>
      </c>
      <c r="B51" s="239" t="s">
        <v>384</v>
      </c>
      <c r="C51" s="225">
        <v>55135</v>
      </c>
      <c r="D51" s="225">
        <v>852102.56</v>
      </c>
      <c r="E51" s="225">
        <v>691050.49</v>
      </c>
      <c r="F51" s="225">
        <v>3182</v>
      </c>
      <c r="G51" s="225">
        <v>185458.1</v>
      </c>
      <c r="H51" s="225">
        <v>1811</v>
      </c>
      <c r="I51" s="240">
        <v>142828.82</v>
      </c>
    </row>
    <row r="52" spans="1:9" x14ac:dyDescent="0.2">
      <c r="A52" s="238" t="s">
        <v>126</v>
      </c>
      <c r="B52" s="239" t="s">
        <v>385</v>
      </c>
      <c r="C52" s="225">
        <v>43744</v>
      </c>
      <c r="D52" s="225">
        <v>281673.46000000002</v>
      </c>
      <c r="E52" s="225">
        <v>210549.74</v>
      </c>
      <c r="F52" s="225">
        <v>1416</v>
      </c>
      <c r="G52" s="225">
        <v>92289.52</v>
      </c>
      <c r="H52" s="225">
        <v>1102</v>
      </c>
      <c r="I52" s="240">
        <v>36826.32</v>
      </c>
    </row>
    <row r="53" spans="1:9" x14ac:dyDescent="0.2">
      <c r="A53" s="241" t="s">
        <v>114</v>
      </c>
      <c r="B53" s="242" t="s">
        <v>386</v>
      </c>
      <c r="C53" s="225">
        <v>2249</v>
      </c>
      <c r="D53" s="225">
        <v>189031.93</v>
      </c>
      <c r="E53" s="225">
        <v>102505.38</v>
      </c>
      <c r="F53" s="225">
        <v>263</v>
      </c>
      <c r="G53" s="225">
        <v>54736.58</v>
      </c>
      <c r="H53" s="225">
        <v>576</v>
      </c>
      <c r="I53" s="240">
        <v>23928.799999999999</v>
      </c>
    </row>
    <row r="54" spans="1:9" x14ac:dyDescent="0.2">
      <c r="A54" s="241" t="s">
        <v>115</v>
      </c>
      <c r="B54" s="242" t="s">
        <v>387</v>
      </c>
      <c r="C54" s="225">
        <v>249</v>
      </c>
      <c r="D54" s="225">
        <v>31469.1</v>
      </c>
      <c r="E54" s="225">
        <v>37958.83</v>
      </c>
      <c r="F54" s="225">
        <v>373</v>
      </c>
      <c r="G54" s="225">
        <v>23379.759999999998</v>
      </c>
      <c r="H54" s="225">
        <v>29</v>
      </c>
      <c r="I54" s="240">
        <v>1668</v>
      </c>
    </row>
    <row r="55" spans="1:9" x14ac:dyDescent="0.2">
      <c r="A55" s="241" t="s">
        <v>116</v>
      </c>
      <c r="B55" s="242" t="s">
        <v>388</v>
      </c>
      <c r="C55" s="225">
        <v>22</v>
      </c>
      <c r="D55" s="225">
        <v>2049</v>
      </c>
      <c r="E55" s="225">
        <v>2101.42</v>
      </c>
      <c r="F55" s="225">
        <v>0</v>
      </c>
      <c r="G55" s="225">
        <v>0</v>
      </c>
      <c r="H55" s="225">
        <v>0</v>
      </c>
      <c r="I55" s="240">
        <v>0</v>
      </c>
    </row>
    <row r="56" spans="1:9" ht="25.5" x14ac:dyDescent="0.2">
      <c r="A56" s="241" t="s">
        <v>127</v>
      </c>
      <c r="B56" s="242" t="s">
        <v>389</v>
      </c>
      <c r="C56" s="225">
        <v>12019</v>
      </c>
      <c r="D56" s="225">
        <v>9810.89</v>
      </c>
      <c r="E56" s="225">
        <v>11652</v>
      </c>
      <c r="F56" s="225">
        <v>206</v>
      </c>
      <c r="G56" s="225">
        <v>2179.63</v>
      </c>
      <c r="H56" s="225">
        <v>190</v>
      </c>
      <c r="I56" s="240">
        <v>4049.76</v>
      </c>
    </row>
    <row r="57" spans="1:9" x14ac:dyDescent="0.2">
      <c r="A57" s="241" t="s">
        <v>118</v>
      </c>
      <c r="B57" s="242" t="s">
        <v>390</v>
      </c>
      <c r="C57" s="225">
        <v>28262</v>
      </c>
      <c r="D57" s="225">
        <v>47541.54</v>
      </c>
      <c r="E57" s="225">
        <v>46612.11</v>
      </c>
      <c r="F57" s="225">
        <v>443</v>
      </c>
      <c r="G57" s="225">
        <v>10811.55</v>
      </c>
      <c r="H57" s="225">
        <v>242</v>
      </c>
      <c r="I57" s="240">
        <v>6190.76</v>
      </c>
    </row>
    <row r="58" spans="1:9" x14ac:dyDescent="0.2">
      <c r="A58" s="241" t="s">
        <v>119</v>
      </c>
      <c r="B58" s="242" t="s">
        <v>391</v>
      </c>
      <c r="C58" s="225">
        <v>943</v>
      </c>
      <c r="D58" s="225">
        <v>1771</v>
      </c>
      <c r="E58" s="225">
        <v>9720</v>
      </c>
      <c r="F58" s="225">
        <v>131</v>
      </c>
      <c r="G58" s="225">
        <v>1182</v>
      </c>
      <c r="H58" s="225">
        <v>65</v>
      </c>
      <c r="I58" s="240">
        <v>989</v>
      </c>
    </row>
    <row r="59" spans="1:9" x14ac:dyDescent="0.2">
      <c r="A59" s="238" t="s">
        <v>120</v>
      </c>
      <c r="B59" s="239" t="s">
        <v>392</v>
      </c>
      <c r="C59" s="225">
        <v>11391</v>
      </c>
      <c r="D59" s="225">
        <v>570429.1</v>
      </c>
      <c r="E59" s="225">
        <v>480500.75</v>
      </c>
      <c r="F59" s="225">
        <v>1766</v>
      </c>
      <c r="G59" s="225">
        <v>93168.58</v>
      </c>
      <c r="H59" s="225">
        <v>709</v>
      </c>
      <c r="I59" s="240">
        <v>106002.5</v>
      </c>
    </row>
    <row r="60" spans="1:9" x14ac:dyDescent="0.2">
      <c r="A60" s="241" t="s">
        <v>114</v>
      </c>
      <c r="B60" s="242" t="s">
        <v>393</v>
      </c>
      <c r="C60" s="225">
        <v>153</v>
      </c>
      <c r="D60" s="225">
        <v>31913.64</v>
      </c>
      <c r="E60" s="225">
        <v>19195.75</v>
      </c>
      <c r="F60" s="225">
        <v>17</v>
      </c>
      <c r="G60" s="225">
        <v>10058.51</v>
      </c>
      <c r="H60" s="225">
        <v>74</v>
      </c>
      <c r="I60" s="240">
        <v>17629.68</v>
      </c>
    </row>
    <row r="61" spans="1:9" x14ac:dyDescent="0.2">
      <c r="A61" s="241" t="s">
        <v>115</v>
      </c>
      <c r="B61" s="242" t="s">
        <v>394</v>
      </c>
      <c r="C61" s="225">
        <v>46</v>
      </c>
      <c r="D61" s="225">
        <v>8121.75</v>
      </c>
      <c r="E61" s="225">
        <v>14397.06</v>
      </c>
      <c r="F61" s="225">
        <v>242</v>
      </c>
      <c r="G61" s="225">
        <v>15084.83</v>
      </c>
      <c r="H61" s="225">
        <v>43</v>
      </c>
      <c r="I61" s="240">
        <v>2370</v>
      </c>
    </row>
    <row r="62" spans="1:9" x14ac:dyDescent="0.2">
      <c r="A62" s="241" t="s">
        <v>116</v>
      </c>
      <c r="B62" s="242" t="s">
        <v>395</v>
      </c>
      <c r="C62" s="225">
        <v>102</v>
      </c>
      <c r="D62" s="225">
        <v>18905.14</v>
      </c>
      <c r="E62" s="225">
        <v>28161.56</v>
      </c>
      <c r="F62" s="225">
        <v>0</v>
      </c>
      <c r="G62" s="225">
        <v>0</v>
      </c>
      <c r="H62" s="225">
        <v>4</v>
      </c>
      <c r="I62" s="240">
        <v>969</v>
      </c>
    </row>
    <row r="63" spans="1:9" ht="25.5" x14ac:dyDescent="0.2">
      <c r="A63" s="241" t="s">
        <v>128</v>
      </c>
      <c r="B63" s="242" t="s">
        <v>396</v>
      </c>
      <c r="C63" s="225">
        <v>10521</v>
      </c>
      <c r="D63" s="225">
        <v>281613.90999999997</v>
      </c>
      <c r="E63" s="225">
        <v>242903.27</v>
      </c>
      <c r="F63" s="225">
        <v>1421</v>
      </c>
      <c r="G63" s="225">
        <v>60077.54</v>
      </c>
      <c r="H63" s="225">
        <v>506</v>
      </c>
      <c r="I63" s="240">
        <v>44168.83</v>
      </c>
    </row>
    <row r="64" spans="1:9" x14ac:dyDescent="0.2">
      <c r="A64" s="241" t="s">
        <v>122</v>
      </c>
      <c r="B64" s="242" t="s">
        <v>397</v>
      </c>
      <c r="C64" s="225">
        <v>129</v>
      </c>
      <c r="D64" s="225">
        <v>147387.66</v>
      </c>
      <c r="E64" s="225">
        <v>95818.11</v>
      </c>
      <c r="F64" s="225">
        <v>15</v>
      </c>
      <c r="G64" s="225">
        <v>5959.7</v>
      </c>
      <c r="H64" s="225">
        <v>33</v>
      </c>
      <c r="I64" s="240">
        <v>38149.99</v>
      </c>
    </row>
    <row r="65" spans="1:26" s="98" customFormat="1" ht="25.5" x14ac:dyDescent="0.2">
      <c r="A65" s="241" t="s">
        <v>123</v>
      </c>
      <c r="B65" s="242" t="s">
        <v>398</v>
      </c>
      <c r="C65" s="225">
        <v>0</v>
      </c>
      <c r="D65" s="225">
        <v>0</v>
      </c>
      <c r="E65" s="225">
        <v>0</v>
      </c>
      <c r="F65" s="225">
        <v>0</v>
      </c>
      <c r="G65" s="225">
        <v>0</v>
      </c>
      <c r="H65" s="225">
        <v>0</v>
      </c>
      <c r="I65" s="240">
        <v>0</v>
      </c>
      <c r="K65" s="97"/>
      <c r="L65" s="97"/>
      <c r="M65" s="97"/>
      <c r="N65" s="97"/>
      <c r="O65" s="97"/>
      <c r="P65" s="97"/>
      <c r="Q65" s="97"/>
      <c r="R65" s="97"/>
      <c r="S65" s="97"/>
      <c r="T65" s="97"/>
      <c r="U65" s="97"/>
      <c r="V65" s="97"/>
      <c r="W65" s="97"/>
      <c r="X65" s="97"/>
      <c r="Y65" s="97"/>
      <c r="Z65" s="97"/>
    </row>
    <row r="66" spans="1:26" s="98" customFormat="1" x14ac:dyDescent="0.2">
      <c r="A66" s="241" t="s">
        <v>124</v>
      </c>
      <c r="B66" s="242" t="s">
        <v>399</v>
      </c>
      <c r="C66" s="225">
        <v>440</v>
      </c>
      <c r="D66" s="225">
        <v>82487</v>
      </c>
      <c r="E66" s="225">
        <v>80025</v>
      </c>
      <c r="F66" s="225">
        <v>71</v>
      </c>
      <c r="G66" s="225">
        <v>1988</v>
      </c>
      <c r="H66" s="225">
        <v>49</v>
      </c>
      <c r="I66" s="240">
        <v>2715</v>
      </c>
      <c r="J66" s="97"/>
      <c r="K66" s="97"/>
      <c r="L66" s="97"/>
      <c r="M66" s="97"/>
      <c r="N66" s="97"/>
      <c r="O66" s="97"/>
      <c r="P66" s="97"/>
      <c r="Q66" s="97"/>
      <c r="R66" s="97"/>
      <c r="S66" s="97"/>
      <c r="T66" s="97"/>
      <c r="U66" s="97"/>
      <c r="V66" s="97"/>
      <c r="W66" s="97"/>
      <c r="X66" s="97"/>
      <c r="Y66" s="97"/>
      <c r="Z66" s="97"/>
    </row>
    <row r="67" spans="1:26" s="98" customFormat="1" x14ac:dyDescent="0.2">
      <c r="A67" s="238" t="s">
        <v>129</v>
      </c>
      <c r="B67" s="239" t="s">
        <v>400</v>
      </c>
      <c r="C67" s="225">
        <v>69862</v>
      </c>
      <c r="D67" s="225">
        <v>1302865.17</v>
      </c>
      <c r="E67" s="225">
        <v>1103524.52</v>
      </c>
      <c r="F67" s="225">
        <v>3558</v>
      </c>
      <c r="G67" s="225">
        <v>290406.11</v>
      </c>
      <c r="H67" s="225">
        <v>2108</v>
      </c>
      <c r="I67" s="240">
        <v>497276.65</v>
      </c>
      <c r="J67" s="97"/>
      <c r="K67" s="97"/>
      <c r="L67" s="97"/>
      <c r="M67" s="97"/>
      <c r="N67" s="97"/>
      <c r="O67" s="97"/>
      <c r="P67" s="97"/>
      <c r="Q67" s="97"/>
      <c r="R67" s="97"/>
      <c r="S67" s="97"/>
      <c r="T67" s="97"/>
      <c r="U67" s="97"/>
      <c r="V67" s="97"/>
      <c r="W67" s="97"/>
      <c r="X67" s="97"/>
      <c r="Y67" s="97"/>
      <c r="Z67" s="97"/>
    </row>
    <row r="68" spans="1:26" s="98" customFormat="1" x14ac:dyDescent="0.2">
      <c r="A68" s="238" t="s">
        <v>113</v>
      </c>
      <c r="B68" s="239" t="s">
        <v>401</v>
      </c>
      <c r="C68" s="225">
        <v>53378</v>
      </c>
      <c r="D68" s="225">
        <v>368229.95</v>
      </c>
      <c r="E68" s="225">
        <v>292979.86</v>
      </c>
      <c r="F68" s="225">
        <v>1673</v>
      </c>
      <c r="G68" s="225">
        <v>103860.17</v>
      </c>
      <c r="H68" s="225">
        <v>1246</v>
      </c>
      <c r="I68" s="240">
        <v>51972.53</v>
      </c>
      <c r="J68" s="97"/>
      <c r="K68" s="97"/>
      <c r="L68" s="97"/>
      <c r="M68" s="97"/>
      <c r="N68" s="97"/>
      <c r="O68" s="97"/>
      <c r="P68" s="97"/>
      <c r="Q68" s="97"/>
      <c r="R68" s="97"/>
      <c r="S68" s="97"/>
      <c r="T68" s="97"/>
      <c r="U68" s="97"/>
      <c r="V68" s="97"/>
      <c r="W68" s="97"/>
      <c r="X68" s="97"/>
      <c r="Y68" s="97"/>
      <c r="Z68" s="97"/>
    </row>
    <row r="69" spans="1:26" s="98" customFormat="1" x14ac:dyDescent="0.2">
      <c r="A69" s="243" t="s">
        <v>114</v>
      </c>
      <c r="B69" s="244" t="s">
        <v>402</v>
      </c>
      <c r="C69" s="225">
        <v>2249</v>
      </c>
      <c r="D69" s="225">
        <v>212594.73</v>
      </c>
      <c r="E69" s="225">
        <v>119402.75</v>
      </c>
      <c r="F69" s="225">
        <v>263</v>
      </c>
      <c r="G69" s="225">
        <v>54736.58</v>
      </c>
      <c r="H69" s="225">
        <v>576</v>
      </c>
      <c r="I69" s="240">
        <v>23928.799999999999</v>
      </c>
      <c r="J69" s="97"/>
      <c r="K69" s="97"/>
      <c r="L69" s="97"/>
      <c r="M69" s="97"/>
      <c r="N69" s="97"/>
      <c r="O69" s="97"/>
      <c r="P69" s="97"/>
      <c r="Q69" s="97"/>
      <c r="R69" s="97"/>
      <c r="S69" s="97"/>
      <c r="T69" s="97"/>
      <c r="U69" s="97"/>
      <c r="V69" s="97"/>
      <c r="W69" s="97"/>
      <c r="X69" s="97"/>
      <c r="Y69" s="97"/>
      <c r="Z69" s="97"/>
    </row>
    <row r="70" spans="1:26" s="98" customFormat="1" x14ac:dyDescent="0.2">
      <c r="A70" s="243" t="s">
        <v>115</v>
      </c>
      <c r="B70" s="244" t="s">
        <v>403</v>
      </c>
      <c r="C70" s="225">
        <v>249</v>
      </c>
      <c r="D70" s="225">
        <v>38118.1</v>
      </c>
      <c r="E70" s="225">
        <v>46423.83</v>
      </c>
      <c r="F70" s="225">
        <v>373</v>
      </c>
      <c r="G70" s="225">
        <v>23379.759999999998</v>
      </c>
      <c r="H70" s="225">
        <v>29</v>
      </c>
      <c r="I70" s="240">
        <v>1668</v>
      </c>
      <c r="J70" s="97"/>
      <c r="K70" s="97"/>
      <c r="L70" s="97"/>
      <c r="M70" s="97"/>
      <c r="N70" s="97"/>
      <c r="O70" s="97"/>
      <c r="P70" s="97"/>
      <c r="Q70" s="97"/>
      <c r="R70" s="97"/>
      <c r="S70" s="97"/>
      <c r="T70" s="97"/>
      <c r="U70" s="97"/>
      <c r="V70" s="97"/>
      <c r="W70" s="97"/>
      <c r="X70" s="97"/>
      <c r="Y70" s="97"/>
      <c r="Z70" s="97"/>
    </row>
    <row r="71" spans="1:26" s="98" customFormat="1" x14ac:dyDescent="0.2">
      <c r="A71" s="243" t="s">
        <v>116</v>
      </c>
      <c r="B71" s="244" t="s">
        <v>404</v>
      </c>
      <c r="C71" s="225">
        <v>28</v>
      </c>
      <c r="D71" s="225">
        <v>2123</v>
      </c>
      <c r="E71" s="225">
        <v>2177.84</v>
      </c>
      <c r="F71" s="225">
        <v>0</v>
      </c>
      <c r="G71" s="225">
        <v>0</v>
      </c>
      <c r="H71" s="225">
        <v>0</v>
      </c>
      <c r="I71" s="240">
        <v>0</v>
      </c>
      <c r="J71" s="97"/>
      <c r="K71" s="97"/>
      <c r="L71" s="97"/>
      <c r="M71" s="97"/>
      <c r="N71" s="97"/>
      <c r="O71" s="97"/>
      <c r="P71" s="97"/>
      <c r="Q71" s="97"/>
      <c r="R71" s="97"/>
      <c r="S71" s="97"/>
      <c r="T71" s="97"/>
      <c r="U71" s="97"/>
      <c r="V71" s="97"/>
      <c r="W71" s="97"/>
      <c r="X71" s="97"/>
      <c r="Y71" s="97"/>
      <c r="Z71" s="97"/>
    </row>
    <row r="72" spans="1:26" s="98" customFormat="1" ht="25.5" x14ac:dyDescent="0.2">
      <c r="A72" s="243" t="s">
        <v>130</v>
      </c>
      <c r="B72" s="244" t="s">
        <v>405</v>
      </c>
      <c r="C72" s="225">
        <v>21182</v>
      </c>
      <c r="D72" s="225">
        <v>32044.29</v>
      </c>
      <c r="E72" s="225">
        <v>34904.11</v>
      </c>
      <c r="F72" s="225">
        <v>262</v>
      </c>
      <c r="G72" s="225">
        <v>5304.85</v>
      </c>
      <c r="H72" s="225">
        <v>236</v>
      </c>
      <c r="I72" s="240">
        <v>9000.9699999999993</v>
      </c>
      <c r="J72" s="97"/>
      <c r="K72" s="97"/>
      <c r="L72" s="97"/>
      <c r="M72" s="97"/>
      <c r="N72" s="97"/>
      <c r="O72" s="97"/>
      <c r="P72" s="97"/>
      <c r="Q72" s="97"/>
      <c r="R72" s="97"/>
      <c r="S72" s="97"/>
      <c r="T72" s="97"/>
      <c r="U72" s="97"/>
      <c r="V72" s="97"/>
      <c r="W72" s="97"/>
      <c r="X72" s="97"/>
      <c r="Y72" s="97"/>
      <c r="Z72" s="97"/>
    </row>
    <row r="73" spans="1:26" s="98" customFormat="1" x14ac:dyDescent="0.2">
      <c r="A73" s="243" t="s">
        <v>118</v>
      </c>
      <c r="B73" s="244" t="s">
        <v>406</v>
      </c>
      <c r="C73" s="225">
        <v>28565</v>
      </c>
      <c r="D73" s="225">
        <v>80591.83</v>
      </c>
      <c r="E73" s="225">
        <v>79480.33</v>
      </c>
      <c r="F73" s="225">
        <v>642</v>
      </c>
      <c r="G73" s="225">
        <v>19229.98</v>
      </c>
      <c r="H73" s="225">
        <v>340</v>
      </c>
      <c r="I73" s="240">
        <v>16385.759999999998</v>
      </c>
      <c r="K73" s="97"/>
      <c r="L73" s="97"/>
      <c r="M73" s="97"/>
      <c r="N73" s="97"/>
      <c r="O73" s="97"/>
      <c r="P73" s="97"/>
      <c r="Q73" s="97"/>
      <c r="R73" s="97"/>
      <c r="S73" s="97"/>
      <c r="T73" s="97"/>
      <c r="U73" s="97"/>
      <c r="V73" s="97"/>
      <c r="W73" s="97"/>
      <c r="X73" s="97"/>
      <c r="Y73" s="97"/>
      <c r="Z73" s="97"/>
    </row>
    <row r="74" spans="1:26" x14ac:dyDescent="0.2">
      <c r="A74" s="243" t="s">
        <v>119</v>
      </c>
      <c r="B74" s="244" t="s">
        <v>407</v>
      </c>
      <c r="C74" s="225">
        <v>1105</v>
      </c>
      <c r="D74" s="225">
        <v>2758</v>
      </c>
      <c r="E74" s="225">
        <v>10591</v>
      </c>
      <c r="F74" s="225">
        <v>133</v>
      </c>
      <c r="G74" s="225">
        <v>1209</v>
      </c>
      <c r="H74" s="225">
        <v>65</v>
      </c>
      <c r="I74" s="240">
        <v>989</v>
      </c>
    </row>
    <row r="75" spans="1:26" x14ac:dyDescent="0.2">
      <c r="A75" s="243" t="s">
        <v>120</v>
      </c>
      <c r="B75" s="244" t="s">
        <v>408</v>
      </c>
      <c r="C75" s="225">
        <v>16484</v>
      </c>
      <c r="D75" s="225">
        <v>934635.22</v>
      </c>
      <c r="E75" s="225">
        <v>810544.66</v>
      </c>
      <c r="F75" s="225">
        <v>1885</v>
      </c>
      <c r="G75" s="225">
        <v>186545.94</v>
      </c>
      <c r="H75" s="225">
        <v>862</v>
      </c>
      <c r="I75" s="240">
        <v>445304.12</v>
      </c>
    </row>
    <row r="76" spans="1:26" x14ac:dyDescent="0.2">
      <c r="A76" s="243" t="s">
        <v>114</v>
      </c>
      <c r="B76" s="244" t="s">
        <v>409</v>
      </c>
      <c r="C76" s="225">
        <v>153</v>
      </c>
      <c r="D76" s="225">
        <v>32974.94</v>
      </c>
      <c r="E76" s="225">
        <v>19886.04</v>
      </c>
      <c r="F76" s="225">
        <v>18</v>
      </c>
      <c r="G76" s="225">
        <v>11467.51</v>
      </c>
      <c r="H76" s="225">
        <v>76</v>
      </c>
      <c r="I76" s="240">
        <v>19949.68</v>
      </c>
    </row>
    <row r="77" spans="1:26" x14ac:dyDescent="0.2">
      <c r="A77" s="243" t="s">
        <v>115</v>
      </c>
      <c r="B77" s="244" t="s">
        <v>410</v>
      </c>
      <c r="C77" s="225">
        <v>46</v>
      </c>
      <c r="D77" s="225">
        <v>10961.75</v>
      </c>
      <c r="E77" s="225">
        <v>18041.060000000001</v>
      </c>
      <c r="F77" s="225">
        <v>242</v>
      </c>
      <c r="G77" s="225">
        <v>15084.83</v>
      </c>
      <c r="H77" s="225">
        <v>43</v>
      </c>
      <c r="I77" s="240">
        <v>2370</v>
      </c>
    </row>
    <row r="78" spans="1:26" x14ac:dyDescent="0.2">
      <c r="A78" s="241" t="s">
        <v>116</v>
      </c>
      <c r="B78" s="242" t="s">
        <v>411</v>
      </c>
      <c r="C78" s="225">
        <v>118</v>
      </c>
      <c r="D78" s="225">
        <v>22122.55</v>
      </c>
      <c r="E78" s="225">
        <v>34211.699999999997</v>
      </c>
      <c r="F78" s="225">
        <v>0</v>
      </c>
      <c r="G78" s="225">
        <v>0</v>
      </c>
      <c r="H78" s="225">
        <v>4</v>
      </c>
      <c r="I78" s="240">
        <v>969</v>
      </c>
    </row>
    <row r="79" spans="1:26" ht="25.5" x14ac:dyDescent="0.2">
      <c r="A79" s="241" t="s">
        <v>131</v>
      </c>
      <c r="B79" s="242" t="s">
        <v>412</v>
      </c>
      <c r="C79" s="225">
        <v>15167</v>
      </c>
      <c r="D79" s="225">
        <v>489655.6</v>
      </c>
      <c r="E79" s="225">
        <v>413818.6</v>
      </c>
      <c r="F79" s="225">
        <v>1529</v>
      </c>
      <c r="G79" s="225">
        <v>81951.78</v>
      </c>
      <c r="H79" s="225">
        <v>640</v>
      </c>
      <c r="I79" s="240">
        <v>316079.07</v>
      </c>
    </row>
    <row r="80" spans="1:26" x14ac:dyDescent="0.2">
      <c r="A80" s="241" t="s">
        <v>122</v>
      </c>
      <c r="B80" s="242" t="s">
        <v>413</v>
      </c>
      <c r="C80" s="225">
        <v>152</v>
      </c>
      <c r="D80" s="225">
        <v>193102.38</v>
      </c>
      <c r="E80" s="225">
        <v>124141.26</v>
      </c>
      <c r="F80" s="225">
        <v>24</v>
      </c>
      <c r="G80" s="225">
        <v>75990.820000000007</v>
      </c>
      <c r="H80" s="225">
        <v>47</v>
      </c>
      <c r="I80" s="240">
        <v>97641.37</v>
      </c>
    </row>
    <row r="81" spans="1:9" ht="25.5" x14ac:dyDescent="0.2">
      <c r="A81" s="241" t="s">
        <v>123</v>
      </c>
      <c r="B81" s="242" t="s">
        <v>414</v>
      </c>
      <c r="C81" s="225">
        <v>0</v>
      </c>
      <c r="D81" s="225">
        <v>0</v>
      </c>
      <c r="E81" s="225">
        <v>0</v>
      </c>
      <c r="F81" s="225">
        <v>0</v>
      </c>
      <c r="G81" s="225">
        <v>0</v>
      </c>
      <c r="H81" s="225">
        <v>0</v>
      </c>
      <c r="I81" s="240">
        <v>0</v>
      </c>
    </row>
    <row r="82" spans="1:9" x14ac:dyDescent="0.2">
      <c r="A82" s="241" t="s">
        <v>124</v>
      </c>
      <c r="B82" s="242" t="s">
        <v>415</v>
      </c>
      <c r="C82" s="225">
        <v>848</v>
      </c>
      <c r="D82" s="225">
        <v>185818</v>
      </c>
      <c r="E82" s="225">
        <v>200446</v>
      </c>
      <c r="F82" s="225">
        <v>72</v>
      </c>
      <c r="G82" s="225">
        <v>2051</v>
      </c>
      <c r="H82" s="225">
        <v>52</v>
      </c>
      <c r="I82" s="240">
        <v>8295</v>
      </c>
    </row>
    <row r="83" spans="1:9" x14ac:dyDescent="0.2">
      <c r="A83" s="238" t="s">
        <v>132</v>
      </c>
      <c r="B83" s="239" t="s">
        <v>416</v>
      </c>
      <c r="C83" s="225">
        <v>426156</v>
      </c>
      <c r="D83" s="225">
        <v>2397761.27</v>
      </c>
      <c r="E83" s="225">
        <v>2388671.5699999998</v>
      </c>
      <c r="F83" s="225">
        <v>14820</v>
      </c>
      <c r="G83" s="225">
        <v>1119685.3999999999</v>
      </c>
      <c r="H83" s="225">
        <v>9904</v>
      </c>
      <c r="I83" s="240">
        <v>1959618.52</v>
      </c>
    </row>
    <row r="84" spans="1:9" ht="25.5" x14ac:dyDescent="0.2">
      <c r="A84" s="238" t="s">
        <v>133</v>
      </c>
      <c r="B84" s="239" t="s">
        <v>417</v>
      </c>
      <c r="C84" s="225">
        <v>313520</v>
      </c>
      <c r="D84" s="225">
        <v>1795155.21</v>
      </c>
      <c r="E84" s="225">
        <v>1873087.96</v>
      </c>
      <c r="F84" s="225">
        <v>14153</v>
      </c>
      <c r="G84" s="225">
        <v>912548.21</v>
      </c>
      <c r="H84" s="225">
        <v>8589</v>
      </c>
      <c r="I84" s="240">
        <v>1324815.3999999999</v>
      </c>
    </row>
    <row r="85" spans="1:9" x14ac:dyDescent="0.2">
      <c r="A85" s="241" t="s">
        <v>134</v>
      </c>
      <c r="B85" s="242" t="s">
        <v>418</v>
      </c>
      <c r="C85" s="225">
        <v>252288</v>
      </c>
      <c r="D85" s="225">
        <v>1350972.02</v>
      </c>
      <c r="E85" s="225">
        <v>1472745.39</v>
      </c>
      <c r="F85" s="225">
        <v>12233</v>
      </c>
      <c r="G85" s="225">
        <v>787137.8</v>
      </c>
      <c r="H85" s="225">
        <v>7368</v>
      </c>
      <c r="I85" s="240">
        <v>1126974.01</v>
      </c>
    </row>
    <row r="86" spans="1:9" x14ac:dyDescent="0.2">
      <c r="A86" s="241" t="s">
        <v>135</v>
      </c>
      <c r="B86" s="242" t="s">
        <v>419</v>
      </c>
      <c r="C86" s="225">
        <v>28357</v>
      </c>
      <c r="D86" s="225">
        <v>318085.15999999997</v>
      </c>
      <c r="E86" s="225">
        <v>324446.83</v>
      </c>
      <c r="F86" s="225">
        <v>1595</v>
      </c>
      <c r="G86" s="225">
        <v>103273.65</v>
      </c>
      <c r="H86" s="225">
        <v>880</v>
      </c>
      <c r="I86" s="240">
        <v>126772.52</v>
      </c>
    </row>
    <row r="87" spans="1:9" x14ac:dyDescent="0.2">
      <c r="A87" s="241" t="s">
        <v>136</v>
      </c>
      <c r="B87" s="242" t="s">
        <v>420</v>
      </c>
      <c r="C87" s="225">
        <v>1715</v>
      </c>
      <c r="D87" s="225">
        <v>34002.699999999997</v>
      </c>
      <c r="E87" s="225">
        <v>36070</v>
      </c>
      <c r="F87" s="225">
        <v>116</v>
      </c>
      <c r="G87" s="225">
        <v>9094.66</v>
      </c>
      <c r="H87" s="225">
        <v>147</v>
      </c>
      <c r="I87" s="240">
        <v>39124.22</v>
      </c>
    </row>
    <row r="88" spans="1:9" x14ac:dyDescent="0.2">
      <c r="A88" s="241" t="s">
        <v>137</v>
      </c>
      <c r="B88" s="242" t="s">
        <v>421</v>
      </c>
      <c r="C88" s="225">
        <v>2442</v>
      </c>
      <c r="D88" s="225">
        <v>1821.78</v>
      </c>
      <c r="E88" s="225">
        <v>1822.95</v>
      </c>
      <c r="F88" s="225">
        <v>29</v>
      </c>
      <c r="G88" s="225">
        <v>2040</v>
      </c>
      <c r="H88" s="225">
        <v>15</v>
      </c>
      <c r="I88" s="240">
        <v>2337</v>
      </c>
    </row>
    <row r="89" spans="1:9" x14ac:dyDescent="0.2">
      <c r="A89" s="241" t="s">
        <v>138</v>
      </c>
      <c r="B89" s="242" t="s">
        <v>422</v>
      </c>
      <c r="C89" s="225">
        <v>445</v>
      </c>
      <c r="D89" s="225">
        <v>1245.43</v>
      </c>
      <c r="E89" s="225">
        <v>1258.04</v>
      </c>
      <c r="F89" s="225">
        <v>20</v>
      </c>
      <c r="G89" s="225">
        <v>1198.8</v>
      </c>
      <c r="H89" s="225">
        <v>12</v>
      </c>
      <c r="I89" s="240">
        <v>1110</v>
      </c>
    </row>
    <row r="90" spans="1:9" x14ac:dyDescent="0.2">
      <c r="A90" s="241" t="s">
        <v>139</v>
      </c>
      <c r="B90" s="242" t="s">
        <v>423</v>
      </c>
      <c r="C90" s="225">
        <v>20479</v>
      </c>
      <c r="D90" s="225">
        <v>33905.919999999998</v>
      </c>
      <c r="E90" s="225">
        <v>30773.51</v>
      </c>
      <c r="F90" s="225">
        <v>83</v>
      </c>
      <c r="G90" s="225">
        <v>5627.7</v>
      </c>
      <c r="H90" s="225">
        <v>115</v>
      </c>
      <c r="I90" s="240">
        <v>19383.650000000001</v>
      </c>
    </row>
    <row r="91" spans="1:9" x14ac:dyDescent="0.2">
      <c r="A91" s="241" t="s">
        <v>140</v>
      </c>
      <c r="B91" s="242" t="s">
        <v>424</v>
      </c>
      <c r="C91" s="225">
        <v>6270</v>
      </c>
      <c r="D91" s="225">
        <v>2051.6999999999998</v>
      </c>
      <c r="E91" s="225">
        <v>2043.12</v>
      </c>
      <c r="F91" s="225">
        <v>5</v>
      </c>
      <c r="G91" s="225">
        <v>132.61000000000001</v>
      </c>
      <c r="H91" s="225">
        <v>5</v>
      </c>
      <c r="I91" s="240">
        <v>356</v>
      </c>
    </row>
    <row r="92" spans="1:9" x14ac:dyDescent="0.2">
      <c r="A92" s="241" t="s">
        <v>141</v>
      </c>
      <c r="B92" s="242" t="s">
        <v>425</v>
      </c>
      <c r="C92" s="225">
        <v>1091</v>
      </c>
      <c r="D92" s="225">
        <v>3615.99</v>
      </c>
      <c r="E92" s="225">
        <v>3757.93</v>
      </c>
      <c r="F92" s="225">
        <v>71</v>
      </c>
      <c r="G92" s="225">
        <v>3902.33</v>
      </c>
      <c r="H92" s="225">
        <v>44</v>
      </c>
      <c r="I92" s="240">
        <v>6683</v>
      </c>
    </row>
    <row r="93" spans="1:9" x14ac:dyDescent="0.2">
      <c r="A93" s="241" t="s">
        <v>142</v>
      </c>
      <c r="B93" s="242" t="s">
        <v>426</v>
      </c>
      <c r="C93" s="225">
        <v>0</v>
      </c>
      <c r="D93" s="225">
        <v>0</v>
      </c>
      <c r="E93" s="225">
        <v>0</v>
      </c>
      <c r="F93" s="225">
        <v>0</v>
      </c>
      <c r="G93" s="225">
        <v>0</v>
      </c>
      <c r="H93" s="225">
        <v>0</v>
      </c>
      <c r="I93" s="240">
        <v>0</v>
      </c>
    </row>
    <row r="94" spans="1:9" x14ac:dyDescent="0.2">
      <c r="A94" s="241" t="s">
        <v>143</v>
      </c>
      <c r="B94" s="242" t="s">
        <v>427</v>
      </c>
      <c r="C94" s="225">
        <v>0</v>
      </c>
      <c r="D94" s="225">
        <v>0</v>
      </c>
      <c r="E94" s="225">
        <v>0</v>
      </c>
      <c r="F94" s="225">
        <v>0</v>
      </c>
      <c r="G94" s="225">
        <v>0</v>
      </c>
      <c r="H94" s="225">
        <v>0</v>
      </c>
      <c r="I94" s="240">
        <v>0</v>
      </c>
    </row>
    <row r="95" spans="1:9" x14ac:dyDescent="0.2">
      <c r="A95" s="241" t="s">
        <v>144</v>
      </c>
      <c r="B95" s="242" t="s">
        <v>428</v>
      </c>
      <c r="C95" s="225">
        <v>401</v>
      </c>
      <c r="D95" s="225">
        <v>115</v>
      </c>
      <c r="E95" s="225">
        <v>81</v>
      </c>
      <c r="F95" s="225">
        <v>0</v>
      </c>
      <c r="G95" s="225">
        <v>0</v>
      </c>
      <c r="H95" s="225">
        <v>3</v>
      </c>
      <c r="I95" s="240">
        <v>2075</v>
      </c>
    </row>
    <row r="96" spans="1:9" ht="38.25" x14ac:dyDescent="0.2">
      <c r="A96" s="241" t="s">
        <v>145</v>
      </c>
      <c r="B96" s="242" t="s">
        <v>429</v>
      </c>
      <c r="C96" s="225">
        <v>0</v>
      </c>
      <c r="D96" s="225">
        <v>0</v>
      </c>
      <c r="E96" s="225">
        <v>0</v>
      </c>
      <c r="F96" s="225">
        <v>0</v>
      </c>
      <c r="G96" s="225">
        <v>0</v>
      </c>
      <c r="H96" s="225">
        <v>0</v>
      </c>
      <c r="I96" s="240">
        <v>0</v>
      </c>
    </row>
    <row r="97" spans="1:9" ht="25.5" x14ac:dyDescent="0.2">
      <c r="A97" s="241" t="s">
        <v>146</v>
      </c>
      <c r="B97" s="242" t="s">
        <v>430</v>
      </c>
      <c r="C97" s="225">
        <v>32</v>
      </c>
      <c r="D97" s="225">
        <v>49339.51</v>
      </c>
      <c r="E97" s="225">
        <v>89.19</v>
      </c>
      <c r="F97" s="225">
        <v>1</v>
      </c>
      <c r="G97" s="225">
        <v>140.66</v>
      </c>
      <c r="H97" s="225">
        <v>0</v>
      </c>
      <c r="I97" s="240">
        <v>0</v>
      </c>
    </row>
    <row r="98" spans="1:9" x14ac:dyDescent="0.2">
      <c r="A98" s="238" t="s">
        <v>147</v>
      </c>
      <c r="B98" s="239" t="s">
        <v>431</v>
      </c>
      <c r="C98" s="225">
        <v>98334</v>
      </c>
      <c r="D98" s="225">
        <v>506825.67</v>
      </c>
      <c r="E98" s="225">
        <v>460269.76</v>
      </c>
      <c r="F98" s="225">
        <v>591</v>
      </c>
      <c r="G98" s="225">
        <v>190475.14</v>
      </c>
      <c r="H98" s="225">
        <v>1177</v>
      </c>
      <c r="I98" s="240">
        <v>580985.44999999995</v>
      </c>
    </row>
    <row r="99" spans="1:9" x14ac:dyDescent="0.2">
      <c r="A99" s="241" t="s">
        <v>134</v>
      </c>
      <c r="B99" s="242" t="s">
        <v>432</v>
      </c>
      <c r="C99" s="225">
        <v>86952</v>
      </c>
      <c r="D99" s="225">
        <v>394527.29</v>
      </c>
      <c r="E99" s="225">
        <v>352679.46</v>
      </c>
      <c r="F99" s="225">
        <v>242</v>
      </c>
      <c r="G99" s="225">
        <v>100731.18</v>
      </c>
      <c r="H99" s="225">
        <v>459</v>
      </c>
      <c r="I99" s="240">
        <v>203879.63</v>
      </c>
    </row>
    <row r="100" spans="1:9" x14ac:dyDescent="0.2">
      <c r="A100" s="241" t="s">
        <v>135</v>
      </c>
      <c r="B100" s="242" t="s">
        <v>433</v>
      </c>
      <c r="C100" s="225">
        <v>4857</v>
      </c>
      <c r="D100" s="225">
        <v>76670.740000000005</v>
      </c>
      <c r="E100" s="225">
        <v>74708.22</v>
      </c>
      <c r="F100" s="225">
        <v>305</v>
      </c>
      <c r="G100" s="225">
        <v>80437.13</v>
      </c>
      <c r="H100" s="225">
        <v>537</v>
      </c>
      <c r="I100" s="240">
        <v>252425.63</v>
      </c>
    </row>
    <row r="101" spans="1:9" x14ac:dyDescent="0.2">
      <c r="A101" s="241" t="s">
        <v>136</v>
      </c>
      <c r="B101" s="242" t="s">
        <v>434</v>
      </c>
      <c r="C101" s="225">
        <v>674</v>
      </c>
      <c r="D101" s="225">
        <v>9972.8799999999992</v>
      </c>
      <c r="E101" s="225">
        <v>8207.1299999999992</v>
      </c>
      <c r="F101" s="225">
        <v>31</v>
      </c>
      <c r="G101" s="225">
        <v>7182.64</v>
      </c>
      <c r="H101" s="225">
        <v>138</v>
      </c>
      <c r="I101" s="240">
        <v>116472.19</v>
      </c>
    </row>
    <row r="102" spans="1:9" x14ac:dyDescent="0.2">
      <c r="A102" s="241" t="s">
        <v>137</v>
      </c>
      <c r="B102" s="242" t="s">
        <v>435</v>
      </c>
      <c r="C102" s="225">
        <v>12</v>
      </c>
      <c r="D102" s="225">
        <v>87.14</v>
      </c>
      <c r="E102" s="225">
        <v>70.2</v>
      </c>
      <c r="F102" s="225">
        <v>0</v>
      </c>
      <c r="G102" s="225">
        <v>0</v>
      </c>
      <c r="H102" s="225">
        <v>0</v>
      </c>
      <c r="I102" s="240">
        <v>0</v>
      </c>
    </row>
    <row r="103" spans="1:9" x14ac:dyDescent="0.2">
      <c r="A103" s="241" t="s">
        <v>138</v>
      </c>
      <c r="B103" s="242" t="s">
        <v>436</v>
      </c>
      <c r="C103" s="225">
        <v>46</v>
      </c>
      <c r="D103" s="225">
        <v>255.89</v>
      </c>
      <c r="E103" s="225">
        <v>225.08</v>
      </c>
      <c r="F103" s="225">
        <v>0</v>
      </c>
      <c r="G103" s="225">
        <v>0</v>
      </c>
      <c r="H103" s="225">
        <v>0</v>
      </c>
      <c r="I103" s="240">
        <v>0</v>
      </c>
    </row>
    <row r="104" spans="1:9" x14ac:dyDescent="0.2">
      <c r="A104" s="241" t="s">
        <v>139</v>
      </c>
      <c r="B104" s="242" t="s">
        <v>437</v>
      </c>
      <c r="C104" s="225">
        <v>1412</v>
      </c>
      <c r="D104" s="225">
        <v>2528.4</v>
      </c>
      <c r="E104" s="225">
        <v>2171.2199999999998</v>
      </c>
      <c r="F104" s="225">
        <v>0</v>
      </c>
      <c r="G104" s="225">
        <v>0</v>
      </c>
      <c r="H104" s="225">
        <v>0</v>
      </c>
      <c r="I104" s="240">
        <v>0</v>
      </c>
    </row>
    <row r="105" spans="1:9" x14ac:dyDescent="0.2">
      <c r="A105" s="241" t="s">
        <v>140</v>
      </c>
      <c r="B105" s="242" t="s">
        <v>438</v>
      </c>
      <c r="C105" s="225">
        <v>4370</v>
      </c>
      <c r="D105" s="225">
        <v>22725.72</v>
      </c>
      <c r="E105" s="225">
        <v>22162.17</v>
      </c>
      <c r="F105" s="225">
        <v>13</v>
      </c>
      <c r="G105" s="225">
        <v>2124.19</v>
      </c>
      <c r="H105" s="225">
        <v>43</v>
      </c>
      <c r="I105" s="240">
        <v>8208</v>
      </c>
    </row>
    <row r="106" spans="1:9" x14ac:dyDescent="0.2">
      <c r="A106" s="241" t="s">
        <v>141</v>
      </c>
      <c r="B106" s="242" t="s">
        <v>439</v>
      </c>
      <c r="C106" s="225">
        <v>11</v>
      </c>
      <c r="D106" s="225">
        <v>57.61</v>
      </c>
      <c r="E106" s="225">
        <v>46.28</v>
      </c>
      <c r="F106" s="225">
        <v>0</v>
      </c>
      <c r="G106" s="225">
        <v>0</v>
      </c>
      <c r="H106" s="225">
        <v>0</v>
      </c>
      <c r="I106" s="240">
        <v>0</v>
      </c>
    </row>
    <row r="107" spans="1:9" x14ac:dyDescent="0.2">
      <c r="A107" s="238" t="s">
        <v>148</v>
      </c>
      <c r="B107" s="239" t="s">
        <v>440</v>
      </c>
      <c r="C107" s="225">
        <v>12106</v>
      </c>
      <c r="D107" s="225">
        <v>42628.82</v>
      </c>
      <c r="E107" s="225">
        <v>6497.96</v>
      </c>
      <c r="F107" s="225">
        <v>11</v>
      </c>
      <c r="G107" s="225">
        <v>795.24</v>
      </c>
      <c r="H107" s="225">
        <v>15</v>
      </c>
      <c r="I107" s="240">
        <v>8227.1</v>
      </c>
    </row>
    <row r="108" spans="1:9" x14ac:dyDescent="0.2">
      <c r="A108" s="241" t="s">
        <v>149</v>
      </c>
      <c r="B108" s="242" t="s">
        <v>441</v>
      </c>
      <c r="C108" s="225">
        <v>11034</v>
      </c>
      <c r="D108" s="225">
        <v>37777.14</v>
      </c>
      <c r="E108" s="225">
        <v>5950.71</v>
      </c>
      <c r="F108" s="225">
        <v>11</v>
      </c>
      <c r="G108" s="225">
        <v>795.24</v>
      </c>
      <c r="H108" s="225">
        <v>15</v>
      </c>
      <c r="I108" s="240">
        <v>8227.1</v>
      </c>
    </row>
    <row r="109" spans="1:9" x14ac:dyDescent="0.2">
      <c r="A109" s="241" t="s">
        <v>135</v>
      </c>
      <c r="B109" s="242" t="s">
        <v>442</v>
      </c>
      <c r="C109" s="225">
        <v>334</v>
      </c>
      <c r="D109" s="225">
        <v>3204.95</v>
      </c>
      <c r="E109" s="225">
        <v>80.849999999999994</v>
      </c>
      <c r="F109" s="225">
        <v>0</v>
      </c>
      <c r="G109" s="225">
        <v>0</v>
      </c>
      <c r="H109" s="225">
        <v>0</v>
      </c>
      <c r="I109" s="240">
        <v>0</v>
      </c>
    </row>
    <row r="110" spans="1:9" x14ac:dyDescent="0.2">
      <c r="A110" s="241" t="s">
        <v>136</v>
      </c>
      <c r="B110" s="242" t="s">
        <v>443</v>
      </c>
      <c r="C110" s="225">
        <v>24</v>
      </c>
      <c r="D110" s="225">
        <v>415</v>
      </c>
      <c r="E110" s="225">
        <v>54.69</v>
      </c>
      <c r="F110" s="225">
        <v>0</v>
      </c>
      <c r="G110" s="225">
        <v>0</v>
      </c>
      <c r="H110" s="225">
        <v>0</v>
      </c>
      <c r="I110" s="240">
        <v>0</v>
      </c>
    </row>
    <row r="111" spans="1:9" x14ac:dyDescent="0.2">
      <c r="A111" s="241" t="s">
        <v>137</v>
      </c>
      <c r="B111" s="242" t="s">
        <v>444</v>
      </c>
      <c r="C111" s="225">
        <v>28</v>
      </c>
      <c r="D111" s="225">
        <v>17.47</v>
      </c>
      <c r="E111" s="225">
        <v>1</v>
      </c>
      <c r="F111" s="225">
        <v>0</v>
      </c>
      <c r="G111" s="225">
        <v>0</v>
      </c>
      <c r="H111" s="225">
        <v>0</v>
      </c>
      <c r="I111" s="240">
        <v>0</v>
      </c>
    </row>
    <row r="112" spans="1:9" x14ac:dyDescent="0.2">
      <c r="A112" s="241" t="s">
        <v>138</v>
      </c>
      <c r="B112" s="242" t="s">
        <v>445</v>
      </c>
      <c r="C112" s="225">
        <v>6</v>
      </c>
      <c r="D112" s="225">
        <v>13.87</v>
      </c>
      <c r="E112" s="225">
        <v>2.14</v>
      </c>
      <c r="F112" s="225">
        <v>0</v>
      </c>
      <c r="G112" s="225">
        <v>0</v>
      </c>
      <c r="H112" s="225">
        <v>0</v>
      </c>
      <c r="I112" s="240">
        <v>0</v>
      </c>
    </row>
    <row r="113" spans="1:9" x14ac:dyDescent="0.2">
      <c r="A113" s="241" t="s">
        <v>139</v>
      </c>
      <c r="B113" s="242" t="s">
        <v>446</v>
      </c>
      <c r="C113" s="225">
        <v>222</v>
      </c>
      <c r="D113" s="225">
        <v>744.62</v>
      </c>
      <c r="E113" s="225">
        <v>192.59</v>
      </c>
      <c r="F113" s="225">
        <v>0</v>
      </c>
      <c r="G113" s="225">
        <v>0</v>
      </c>
      <c r="H113" s="225">
        <v>0</v>
      </c>
      <c r="I113" s="240">
        <v>0</v>
      </c>
    </row>
    <row r="114" spans="1:9" x14ac:dyDescent="0.2">
      <c r="A114" s="241" t="s">
        <v>140</v>
      </c>
      <c r="B114" s="242" t="s">
        <v>447</v>
      </c>
      <c r="C114" s="225">
        <v>457</v>
      </c>
      <c r="D114" s="225">
        <v>453.77</v>
      </c>
      <c r="E114" s="225">
        <v>215.98</v>
      </c>
      <c r="F114" s="225">
        <v>0</v>
      </c>
      <c r="G114" s="225">
        <v>0</v>
      </c>
      <c r="H114" s="225">
        <v>0</v>
      </c>
      <c r="I114" s="240">
        <v>0</v>
      </c>
    </row>
    <row r="115" spans="1:9" x14ac:dyDescent="0.2">
      <c r="A115" s="241" t="s">
        <v>141</v>
      </c>
      <c r="B115" s="242" t="s">
        <v>448</v>
      </c>
      <c r="C115" s="225">
        <v>1</v>
      </c>
      <c r="D115" s="225">
        <v>2</v>
      </c>
      <c r="E115" s="225">
        <v>0</v>
      </c>
      <c r="F115" s="225">
        <v>0</v>
      </c>
      <c r="G115" s="225">
        <v>0</v>
      </c>
      <c r="H115" s="225">
        <v>0</v>
      </c>
      <c r="I115" s="240">
        <v>0</v>
      </c>
    </row>
    <row r="116" spans="1:9" x14ac:dyDescent="0.2">
      <c r="A116" s="241" t="s">
        <v>150</v>
      </c>
      <c r="B116" s="242" t="s">
        <v>449</v>
      </c>
      <c r="C116" s="225">
        <v>0</v>
      </c>
      <c r="D116" s="225">
        <v>0</v>
      </c>
      <c r="E116" s="225">
        <v>0</v>
      </c>
      <c r="F116" s="225">
        <v>0</v>
      </c>
      <c r="G116" s="225">
        <v>0</v>
      </c>
      <c r="H116" s="225">
        <v>0</v>
      </c>
      <c r="I116" s="240">
        <v>0</v>
      </c>
    </row>
    <row r="117" spans="1:9" x14ac:dyDescent="0.2">
      <c r="A117" s="241" t="s">
        <v>151</v>
      </c>
      <c r="B117" s="242" t="s">
        <v>450</v>
      </c>
      <c r="C117" s="225">
        <v>2196</v>
      </c>
      <c r="D117" s="225">
        <v>53151.57</v>
      </c>
      <c r="E117" s="225">
        <v>48815.89</v>
      </c>
      <c r="F117" s="225">
        <v>65</v>
      </c>
      <c r="G117" s="225">
        <v>15866.81</v>
      </c>
      <c r="H117" s="225">
        <v>123</v>
      </c>
      <c r="I117" s="240">
        <v>45590.57</v>
      </c>
    </row>
    <row r="118" spans="1:9" x14ac:dyDescent="0.2">
      <c r="A118" s="241" t="s">
        <v>152</v>
      </c>
      <c r="B118" s="242" t="s">
        <v>451</v>
      </c>
      <c r="C118" s="225">
        <v>0</v>
      </c>
      <c r="D118" s="225">
        <v>0</v>
      </c>
      <c r="E118" s="225">
        <v>0</v>
      </c>
      <c r="F118" s="225">
        <v>0</v>
      </c>
      <c r="G118" s="225">
        <v>0</v>
      </c>
      <c r="H118" s="225">
        <v>0</v>
      </c>
      <c r="I118" s="240">
        <v>0</v>
      </c>
    </row>
    <row r="119" spans="1:9" x14ac:dyDescent="0.2">
      <c r="A119" s="238" t="s">
        <v>153</v>
      </c>
      <c r="B119" s="239" t="s">
        <v>452</v>
      </c>
      <c r="C119" s="225">
        <v>42</v>
      </c>
      <c r="D119" s="225">
        <v>7192.08</v>
      </c>
      <c r="E119" s="225">
        <v>7389.66</v>
      </c>
      <c r="F119" s="225">
        <v>4</v>
      </c>
      <c r="G119" s="225">
        <v>2944.57</v>
      </c>
      <c r="H119" s="225">
        <v>0</v>
      </c>
      <c r="I119" s="240">
        <v>0</v>
      </c>
    </row>
    <row r="120" spans="1:9" x14ac:dyDescent="0.2">
      <c r="A120" s="241" t="s">
        <v>154</v>
      </c>
      <c r="B120" s="242" t="s">
        <v>453</v>
      </c>
      <c r="C120" s="225">
        <v>42</v>
      </c>
      <c r="D120" s="225">
        <v>7192.08</v>
      </c>
      <c r="E120" s="225">
        <v>7389.66</v>
      </c>
      <c r="F120" s="225">
        <v>4</v>
      </c>
      <c r="G120" s="225">
        <v>2944.57</v>
      </c>
      <c r="H120" s="225">
        <v>0</v>
      </c>
      <c r="I120" s="240">
        <v>0</v>
      </c>
    </row>
    <row r="121" spans="1:9" x14ac:dyDescent="0.2">
      <c r="A121" s="241" t="s">
        <v>151</v>
      </c>
      <c r="B121" s="242" t="s">
        <v>454</v>
      </c>
      <c r="C121" s="225">
        <v>0</v>
      </c>
      <c r="D121" s="225">
        <v>0</v>
      </c>
      <c r="E121" s="225">
        <v>0</v>
      </c>
      <c r="F121" s="225">
        <v>0</v>
      </c>
      <c r="G121" s="225">
        <v>0</v>
      </c>
      <c r="H121" s="225">
        <v>0</v>
      </c>
      <c r="I121" s="240">
        <v>0</v>
      </c>
    </row>
    <row r="122" spans="1:9" x14ac:dyDescent="0.2">
      <c r="A122" s="241" t="s">
        <v>155</v>
      </c>
      <c r="B122" s="242" t="s">
        <v>455</v>
      </c>
      <c r="C122" s="225">
        <v>0</v>
      </c>
      <c r="D122" s="225">
        <v>0</v>
      </c>
      <c r="E122" s="225">
        <v>0</v>
      </c>
      <c r="F122" s="225">
        <v>0</v>
      </c>
      <c r="G122" s="225">
        <v>0</v>
      </c>
      <c r="H122" s="225">
        <v>0</v>
      </c>
      <c r="I122" s="240">
        <v>0</v>
      </c>
    </row>
    <row r="123" spans="1:9" x14ac:dyDescent="0.2">
      <c r="A123" s="238" t="s">
        <v>156</v>
      </c>
      <c r="B123" s="239" t="s">
        <v>456</v>
      </c>
      <c r="C123" s="225">
        <v>372</v>
      </c>
      <c r="D123" s="225">
        <v>1339.43</v>
      </c>
      <c r="E123" s="225">
        <v>1403.26</v>
      </c>
      <c r="F123" s="225">
        <v>1</v>
      </c>
      <c r="G123" s="225">
        <v>35</v>
      </c>
      <c r="H123" s="225">
        <v>7</v>
      </c>
      <c r="I123" s="240">
        <v>2640.8</v>
      </c>
    </row>
    <row r="124" spans="1:9" x14ac:dyDescent="0.2">
      <c r="A124" s="241" t="s">
        <v>157</v>
      </c>
      <c r="B124" s="242" t="s">
        <v>457</v>
      </c>
      <c r="C124" s="225">
        <v>372</v>
      </c>
      <c r="D124" s="225">
        <v>1339.43</v>
      </c>
      <c r="E124" s="225">
        <v>1403.26</v>
      </c>
      <c r="F124" s="225">
        <v>1</v>
      </c>
      <c r="G124" s="225">
        <v>35</v>
      </c>
      <c r="H124" s="225">
        <v>7</v>
      </c>
      <c r="I124" s="240">
        <v>2640.8</v>
      </c>
    </row>
    <row r="125" spans="1:9" x14ac:dyDescent="0.2">
      <c r="A125" s="241" t="s">
        <v>151</v>
      </c>
      <c r="B125" s="242" t="s">
        <v>458</v>
      </c>
      <c r="C125" s="225">
        <v>0</v>
      </c>
      <c r="D125" s="225">
        <v>0</v>
      </c>
      <c r="E125" s="225">
        <v>0</v>
      </c>
      <c r="F125" s="225">
        <v>0</v>
      </c>
      <c r="G125" s="225">
        <v>0</v>
      </c>
      <c r="H125" s="225">
        <v>0</v>
      </c>
      <c r="I125" s="240">
        <v>0</v>
      </c>
    </row>
    <row r="126" spans="1:9" x14ac:dyDescent="0.2">
      <c r="A126" s="241" t="s">
        <v>158</v>
      </c>
      <c r="B126" s="242" t="s">
        <v>459</v>
      </c>
      <c r="C126" s="225">
        <v>0</v>
      </c>
      <c r="D126" s="225">
        <v>0</v>
      </c>
      <c r="E126" s="225">
        <v>0</v>
      </c>
      <c r="F126" s="225">
        <v>0</v>
      </c>
      <c r="G126" s="225">
        <v>0</v>
      </c>
      <c r="H126" s="225">
        <v>0</v>
      </c>
      <c r="I126" s="240">
        <v>0</v>
      </c>
    </row>
    <row r="127" spans="1:9" x14ac:dyDescent="0.2">
      <c r="A127" s="238" t="s">
        <v>159</v>
      </c>
      <c r="B127" s="239" t="s">
        <v>460</v>
      </c>
      <c r="C127" s="225">
        <v>30256</v>
      </c>
      <c r="D127" s="225">
        <v>175313.61</v>
      </c>
      <c r="E127" s="225">
        <v>151408.4</v>
      </c>
      <c r="F127" s="225">
        <v>141</v>
      </c>
      <c r="G127" s="225">
        <v>4664.54</v>
      </c>
      <c r="H127" s="225">
        <v>191</v>
      </c>
      <c r="I127" s="240">
        <v>35528.75</v>
      </c>
    </row>
    <row r="128" spans="1:9" ht="25.5" x14ac:dyDescent="0.2">
      <c r="A128" s="241" t="s">
        <v>160</v>
      </c>
      <c r="B128" s="242" t="s">
        <v>461</v>
      </c>
      <c r="C128" s="225">
        <v>206</v>
      </c>
      <c r="D128" s="225">
        <v>39519.19</v>
      </c>
      <c r="E128" s="225">
        <v>31806.2</v>
      </c>
      <c r="F128" s="225">
        <v>1</v>
      </c>
      <c r="G128" s="225">
        <v>20</v>
      </c>
      <c r="H128" s="225">
        <v>5</v>
      </c>
      <c r="I128" s="240">
        <v>942.74</v>
      </c>
    </row>
    <row r="129" spans="1:9" x14ac:dyDescent="0.2">
      <c r="A129" s="241" t="s">
        <v>161</v>
      </c>
      <c r="B129" s="242" t="s">
        <v>462</v>
      </c>
      <c r="C129" s="225">
        <v>23552</v>
      </c>
      <c r="D129" s="225">
        <v>5939.03</v>
      </c>
      <c r="E129" s="225">
        <v>5961.93</v>
      </c>
      <c r="F129" s="225">
        <v>64</v>
      </c>
      <c r="G129" s="225">
        <v>1050.3900000000001</v>
      </c>
      <c r="H129" s="225">
        <v>26</v>
      </c>
      <c r="I129" s="240">
        <v>571</v>
      </c>
    </row>
    <row r="130" spans="1:9" x14ac:dyDescent="0.2">
      <c r="A130" s="241" t="s">
        <v>162</v>
      </c>
      <c r="B130" s="242" t="s">
        <v>463</v>
      </c>
      <c r="C130" s="225">
        <v>0</v>
      </c>
      <c r="D130" s="225">
        <v>0</v>
      </c>
      <c r="E130" s="225">
        <v>0</v>
      </c>
      <c r="F130" s="225">
        <v>0</v>
      </c>
      <c r="G130" s="225">
        <v>0</v>
      </c>
      <c r="H130" s="225">
        <v>0</v>
      </c>
      <c r="I130" s="240">
        <v>0</v>
      </c>
    </row>
    <row r="131" spans="1:9" x14ac:dyDescent="0.2">
      <c r="A131" s="241" t="s">
        <v>163</v>
      </c>
      <c r="B131" s="242" t="s">
        <v>464</v>
      </c>
      <c r="C131" s="225">
        <v>0</v>
      </c>
      <c r="D131" s="225">
        <v>0</v>
      </c>
      <c r="E131" s="225">
        <v>0</v>
      </c>
      <c r="F131" s="225">
        <v>0</v>
      </c>
      <c r="G131" s="225">
        <v>0</v>
      </c>
      <c r="H131" s="225">
        <v>0</v>
      </c>
      <c r="I131" s="240">
        <v>0</v>
      </c>
    </row>
    <row r="132" spans="1:9" ht="25.5" x14ac:dyDescent="0.2">
      <c r="A132" s="241" t="s">
        <v>164</v>
      </c>
      <c r="B132" s="242" t="s">
        <v>465</v>
      </c>
      <c r="C132" s="225">
        <v>63</v>
      </c>
      <c r="D132" s="225">
        <v>8757.8799999999992</v>
      </c>
      <c r="E132" s="225">
        <v>7659.91</v>
      </c>
      <c r="F132" s="225">
        <v>0</v>
      </c>
      <c r="G132" s="225">
        <v>0</v>
      </c>
      <c r="H132" s="225">
        <v>1</v>
      </c>
      <c r="I132" s="240">
        <v>16</v>
      </c>
    </row>
    <row r="133" spans="1:9" x14ac:dyDescent="0.2">
      <c r="A133" s="241" t="s">
        <v>165</v>
      </c>
      <c r="B133" s="242" t="s">
        <v>466</v>
      </c>
      <c r="C133" s="225">
        <v>1130</v>
      </c>
      <c r="D133" s="225">
        <v>61088.04</v>
      </c>
      <c r="E133" s="225">
        <v>50581.69</v>
      </c>
      <c r="F133" s="225">
        <v>46</v>
      </c>
      <c r="G133" s="225">
        <v>1753.48</v>
      </c>
      <c r="H133" s="225">
        <v>100</v>
      </c>
      <c r="I133" s="240">
        <v>10818.21</v>
      </c>
    </row>
    <row r="134" spans="1:9" x14ac:dyDescent="0.2">
      <c r="A134" s="241" t="s">
        <v>166</v>
      </c>
      <c r="B134" s="242" t="s">
        <v>467</v>
      </c>
      <c r="C134" s="225">
        <v>186</v>
      </c>
      <c r="D134" s="225">
        <v>1511.02</v>
      </c>
      <c r="E134" s="225">
        <v>1374.14</v>
      </c>
      <c r="F134" s="225">
        <v>0</v>
      </c>
      <c r="G134" s="225">
        <v>0</v>
      </c>
      <c r="H134" s="225">
        <v>1</v>
      </c>
      <c r="I134" s="240">
        <v>600</v>
      </c>
    </row>
    <row r="135" spans="1:9" x14ac:dyDescent="0.2">
      <c r="A135" s="241" t="s">
        <v>167</v>
      </c>
      <c r="B135" s="242" t="s">
        <v>468</v>
      </c>
      <c r="C135" s="225">
        <v>458</v>
      </c>
      <c r="D135" s="225">
        <v>2727.38</v>
      </c>
      <c r="E135" s="225">
        <v>2799.68</v>
      </c>
      <c r="F135" s="225">
        <v>0</v>
      </c>
      <c r="G135" s="225">
        <v>0</v>
      </c>
      <c r="H135" s="225">
        <v>1</v>
      </c>
      <c r="I135" s="240">
        <v>200</v>
      </c>
    </row>
    <row r="136" spans="1:9" x14ac:dyDescent="0.2">
      <c r="A136" s="241" t="s">
        <v>168</v>
      </c>
      <c r="B136" s="242" t="s">
        <v>469</v>
      </c>
      <c r="C136" s="225">
        <v>138</v>
      </c>
      <c r="D136" s="225">
        <v>1815.14</v>
      </c>
      <c r="E136" s="225">
        <v>1481.24</v>
      </c>
      <c r="F136" s="225">
        <v>0</v>
      </c>
      <c r="G136" s="225">
        <v>0</v>
      </c>
      <c r="H136" s="225">
        <v>0</v>
      </c>
      <c r="I136" s="240">
        <v>0</v>
      </c>
    </row>
    <row r="137" spans="1:9" x14ac:dyDescent="0.2">
      <c r="A137" s="241" t="s">
        <v>169</v>
      </c>
      <c r="B137" s="242" t="s">
        <v>470</v>
      </c>
      <c r="C137" s="225">
        <v>83</v>
      </c>
      <c r="D137" s="225">
        <v>965.05</v>
      </c>
      <c r="E137" s="225">
        <v>786.84</v>
      </c>
      <c r="F137" s="225">
        <v>0</v>
      </c>
      <c r="G137" s="225">
        <v>0</v>
      </c>
      <c r="H137" s="225">
        <v>1</v>
      </c>
      <c r="I137" s="240">
        <v>90</v>
      </c>
    </row>
    <row r="138" spans="1:9" ht="25.5" x14ac:dyDescent="0.2">
      <c r="A138" s="241" t="s">
        <v>170</v>
      </c>
      <c r="B138" s="242" t="s">
        <v>471</v>
      </c>
      <c r="C138" s="225">
        <v>23</v>
      </c>
      <c r="D138" s="225">
        <v>1040.22</v>
      </c>
      <c r="E138" s="225">
        <v>881.1</v>
      </c>
      <c r="F138" s="225">
        <v>0</v>
      </c>
      <c r="G138" s="225">
        <v>0</v>
      </c>
      <c r="H138" s="225">
        <v>0</v>
      </c>
      <c r="I138" s="240">
        <v>0</v>
      </c>
    </row>
    <row r="139" spans="1:9" x14ac:dyDescent="0.2">
      <c r="A139" s="241" t="s">
        <v>171</v>
      </c>
      <c r="B139" s="242" t="s">
        <v>472</v>
      </c>
      <c r="C139" s="225">
        <v>84</v>
      </c>
      <c r="D139" s="225">
        <v>691.9</v>
      </c>
      <c r="E139" s="225">
        <v>665.75</v>
      </c>
      <c r="F139" s="225">
        <v>0</v>
      </c>
      <c r="G139" s="225">
        <v>5</v>
      </c>
      <c r="H139" s="225">
        <v>1</v>
      </c>
      <c r="I139" s="240">
        <v>3000</v>
      </c>
    </row>
    <row r="140" spans="1:9" ht="25.5" x14ac:dyDescent="0.2">
      <c r="A140" s="241" t="s">
        <v>172</v>
      </c>
      <c r="B140" s="242" t="s">
        <v>473</v>
      </c>
      <c r="C140" s="225">
        <v>0</v>
      </c>
      <c r="D140" s="225">
        <v>0</v>
      </c>
      <c r="E140" s="225">
        <v>12</v>
      </c>
      <c r="F140" s="225">
        <v>0</v>
      </c>
      <c r="G140" s="225">
        <v>0</v>
      </c>
      <c r="H140" s="225">
        <v>0</v>
      </c>
      <c r="I140" s="240">
        <v>0</v>
      </c>
    </row>
    <row r="141" spans="1:9" ht="25.5" x14ac:dyDescent="0.2">
      <c r="A141" s="241" t="s">
        <v>173</v>
      </c>
      <c r="B141" s="242" t="s">
        <v>474</v>
      </c>
      <c r="C141" s="225">
        <v>4</v>
      </c>
      <c r="D141" s="225">
        <v>524.83000000000004</v>
      </c>
      <c r="E141" s="225">
        <v>266.31</v>
      </c>
      <c r="F141" s="225">
        <v>0</v>
      </c>
      <c r="G141" s="225">
        <v>0</v>
      </c>
      <c r="H141" s="225">
        <v>0</v>
      </c>
      <c r="I141" s="240">
        <v>0</v>
      </c>
    </row>
    <row r="142" spans="1:9" x14ac:dyDescent="0.2">
      <c r="A142" s="241" t="s">
        <v>174</v>
      </c>
      <c r="B142" s="242" t="s">
        <v>475</v>
      </c>
      <c r="C142" s="225">
        <v>0</v>
      </c>
      <c r="D142" s="225">
        <v>0</v>
      </c>
      <c r="E142" s="225">
        <v>0</v>
      </c>
      <c r="F142" s="225">
        <v>0</v>
      </c>
      <c r="G142" s="225">
        <v>0</v>
      </c>
      <c r="H142" s="225">
        <v>0</v>
      </c>
      <c r="I142" s="240">
        <v>0</v>
      </c>
    </row>
    <row r="143" spans="1:9" ht="25.5" x14ac:dyDescent="0.2">
      <c r="A143" s="241" t="s">
        <v>175</v>
      </c>
      <c r="B143" s="242" t="s">
        <v>476</v>
      </c>
      <c r="C143" s="225">
        <v>0</v>
      </c>
      <c r="D143" s="225">
        <v>0</v>
      </c>
      <c r="E143" s="225">
        <v>0</v>
      </c>
      <c r="F143" s="225">
        <v>0</v>
      </c>
      <c r="G143" s="225">
        <v>0</v>
      </c>
      <c r="H143" s="225">
        <v>0</v>
      </c>
      <c r="I143" s="240">
        <v>0</v>
      </c>
    </row>
    <row r="144" spans="1:9" ht="25.5" x14ac:dyDescent="0.2">
      <c r="A144" s="241" t="s">
        <v>176</v>
      </c>
      <c r="B144" s="242" t="s">
        <v>477</v>
      </c>
      <c r="C144" s="225">
        <v>2036</v>
      </c>
      <c r="D144" s="225">
        <v>7151.16</v>
      </c>
      <c r="E144" s="225">
        <v>7238.36</v>
      </c>
      <c r="F144" s="225">
        <v>0</v>
      </c>
      <c r="G144" s="225">
        <v>31</v>
      </c>
      <c r="H144" s="225">
        <v>12</v>
      </c>
      <c r="I144" s="240">
        <v>10869.3</v>
      </c>
    </row>
    <row r="145" spans="1:9" x14ac:dyDescent="0.2">
      <c r="A145" s="241" t="s">
        <v>177</v>
      </c>
      <c r="B145" s="242" t="s">
        <v>478</v>
      </c>
      <c r="C145" s="225">
        <v>73</v>
      </c>
      <c r="D145" s="225">
        <v>1329.65</v>
      </c>
      <c r="E145" s="225">
        <v>1422.17</v>
      </c>
      <c r="F145" s="225">
        <v>0</v>
      </c>
      <c r="G145" s="225">
        <v>0</v>
      </c>
      <c r="H145" s="225">
        <v>3</v>
      </c>
      <c r="I145" s="240">
        <v>765</v>
      </c>
    </row>
    <row r="146" spans="1:9" x14ac:dyDescent="0.2">
      <c r="A146" s="241" t="s">
        <v>178</v>
      </c>
      <c r="B146" s="242" t="s">
        <v>479</v>
      </c>
      <c r="C146" s="225">
        <v>1135</v>
      </c>
      <c r="D146" s="225">
        <v>16135.75</v>
      </c>
      <c r="E146" s="225">
        <v>14555.87</v>
      </c>
      <c r="F146" s="225">
        <v>7</v>
      </c>
      <c r="G146" s="225">
        <v>224.67</v>
      </c>
      <c r="H146" s="225">
        <v>18</v>
      </c>
      <c r="I146" s="240">
        <v>2904</v>
      </c>
    </row>
    <row r="147" spans="1:9" x14ac:dyDescent="0.2">
      <c r="A147" s="241" t="s">
        <v>179</v>
      </c>
      <c r="B147" s="242" t="s">
        <v>480</v>
      </c>
      <c r="C147" s="225">
        <v>1085</v>
      </c>
      <c r="D147" s="225">
        <v>26117.37</v>
      </c>
      <c r="E147" s="225">
        <v>23915.21</v>
      </c>
      <c r="F147" s="225">
        <v>23</v>
      </c>
      <c r="G147" s="225">
        <v>1580</v>
      </c>
      <c r="H147" s="225">
        <v>22</v>
      </c>
      <c r="I147" s="240">
        <v>4752.5</v>
      </c>
    </row>
    <row r="148" spans="1:9" x14ac:dyDescent="0.2">
      <c r="A148" s="238" t="s">
        <v>180</v>
      </c>
      <c r="B148" s="239" t="s">
        <v>481</v>
      </c>
      <c r="C148" s="225">
        <v>2808</v>
      </c>
      <c r="D148" s="225">
        <v>19180.3</v>
      </c>
      <c r="E148" s="225">
        <v>16310.8</v>
      </c>
      <c r="F148" s="225">
        <v>2</v>
      </c>
      <c r="G148" s="225">
        <v>1500</v>
      </c>
      <c r="H148" s="225">
        <v>1</v>
      </c>
      <c r="I148" s="240">
        <v>20</v>
      </c>
    </row>
    <row r="149" spans="1:9" ht="25.5" x14ac:dyDescent="0.2">
      <c r="A149" s="241" t="s">
        <v>181</v>
      </c>
      <c r="B149" s="242" t="s">
        <v>482</v>
      </c>
      <c r="C149" s="225">
        <v>494</v>
      </c>
      <c r="D149" s="225">
        <v>6501.67</v>
      </c>
      <c r="E149" s="225">
        <v>6449.12</v>
      </c>
      <c r="F149" s="225">
        <v>2</v>
      </c>
      <c r="G149" s="225">
        <v>1500</v>
      </c>
      <c r="H149" s="225">
        <v>1</v>
      </c>
      <c r="I149" s="240">
        <v>20</v>
      </c>
    </row>
    <row r="150" spans="1:9" ht="25.5" x14ac:dyDescent="0.2">
      <c r="A150" s="241" t="s">
        <v>182</v>
      </c>
      <c r="B150" s="242" t="s">
        <v>483</v>
      </c>
      <c r="C150" s="225">
        <v>993</v>
      </c>
      <c r="D150" s="225">
        <v>6323.9</v>
      </c>
      <c r="E150" s="225">
        <v>6020.35</v>
      </c>
      <c r="F150" s="225">
        <v>0</v>
      </c>
      <c r="G150" s="225">
        <v>0</v>
      </c>
      <c r="H150" s="225">
        <v>0</v>
      </c>
      <c r="I150" s="240">
        <v>0</v>
      </c>
    </row>
    <row r="151" spans="1:9" ht="25.5" x14ac:dyDescent="0.2">
      <c r="A151" s="241" t="s">
        <v>183</v>
      </c>
      <c r="B151" s="242" t="s">
        <v>484</v>
      </c>
      <c r="C151" s="225">
        <v>0</v>
      </c>
      <c r="D151" s="225">
        <v>0</v>
      </c>
      <c r="E151" s="225">
        <v>0</v>
      </c>
      <c r="F151" s="225">
        <v>0</v>
      </c>
      <c r="G151" s="225">
        <v>0</v>
      </c>
      <c r="H151" s="225">
        <v>0</v>
      </c>
      <c r="I151" s="240">
        <v>0</v>
      </c>
    </row>
    <row r="152" spans="1:9" x14ac:dyDescent="0.2">
      <c r="A152" s="241" t="s">
        <v>184</v>
      </c>
      <c r="B152" s="242" t="s">
        <v>485</v>
      </c>
      <c r="C152" s="225">
        <v>1321</v>
      </c>
      <c r="D152" s="225">
        <v>6354.73</v>
      </c>
      <c r="E152" s="225">
        <v>3841.33</v>
      </c>
      <c r="F152" s="225">
        <v>0</v>
      </c>
      <c r="G152" s="225">
        <v>0</v>
      </c>
      <c r="H152" s="225">
        <v>0</v>
      </c>
      <c r="I152" s="240">
        <v>0</v>
      </c>
    </row>
    <row r="153" spans="1:9" x14ac:dyDescent="0.2">
      <c r="A153" s="238" t="s">
        <v>185</v>
      </c>
      <c r="B153" s="239" t="s">
        <v>486</v>
      </c>
      <c r="C153" s="225">
        <v>37</v>
      </c>
      <c r="D153" s="225">
        <v>111.09</v>
      </c>
      <c r="E153" s="225">
        <v>133.36000000000001</v>
      </c>
      <c r="F153" s="225">
        <v>0</v>
      </c>
      <c r="G153" s="225">
        <v>0</v>
      </c>
      <c r="H153" s="225">
        <v>0</v>
      </c>
      <c r="I153" s="240">
        <v>0</v>
      </c>
    </row>
    <row r="154" spans="1:9" x14ac:dyDescent="0.2">
      <c r="A154" s="241" t="s">
        <v>186</v>
      </c>
      <c r="B154" s="242" t="s">
        <v>487</v>
      </c>
      <c r="C154" s="225">
        <v>37</v>
      </c>
      <c r="D154" s="225">
        <v>111.09</v>
      </c>
      <c r="E154" s="225">
        <v>115.36</v>
      </c>
      <c r="F154" s="225">
        <v>0</v>
      </c>
      <c r="G154" s="225">
        <v>0</v>
      </c>
      <c r="H154" s="225">
        <v>0</v>
      </c>
      <c r="I154" s="240">
        <v>0</v>
      </c>
    </row>
    <row r="155" spans="1:9" x14ac:dyDescent="0.2">
      <c r="A155" s="241" t="s">
        <v>187</v>
      </c>
      <c r="B155" s="242" t="s">
        <v>488</v>
      </c>
      <c r="C155" s="225">
        <v>0</v>
      </c>
      <c r="D155" s="225">
        <v>0</v>
      </c>
      <c r="E155" s="225">
        <v>18</v>
      </c>
      <c r="F155" s="225">
        <v>0</v>
      </c>
      <c r="G155" s="225">
        <v>0</v>
      </c>
      <c r="H155" s="225">
        <v>0</v>
      </c>
      <c r="I155" s="240">
        <v>0</v>
      </c>
    </row>
    <row r="156" spans="1:9" x14ac:dyDescent="0.2">
      <c r="A156" s="238" t="s">
        <v>188</v>
      </c>
      <c r="B156" s="239" t="s">
        <v>489</v>
      </c>
      <c r="C156" s="225">
        <v>794</v>
      </c>
      <c r="D156" s="225">
        <v>56017.8</v>
      </c>
      <c r="E156" s="225">
        <v>44103.63</v>
      </c>
      <c r="F156" s="225">
        <v>19</v>
      </c>
      <c r="G156" s="225">
        <v>932.02</v>
      </c>
      <c r="H156" s="225">
        <v>1</v>
      </c>
      <c r="I156" s="240">
        <v>100</v>
      </c>
    </row>
    <row r="157" spans="1:9" ht="25.5" x14ac:dyDescent="0.2">
      <c r="A157" s="241" t="s">
        <v>189</v>
      </c>
      <c r="B157" s="242" t="s">
        <v>490</v>
      </c>
      <c r="C157" s="225">
        <v>752</v>
      </c>
      <c r="D157" s="225">
        <v>51950.22</v>
      </c>
      <c r="E157" s="225">
        <v>41449.519999999997</v>
      </c>
      <c r="F157" s="225">
        <v>3</v>
      </c>
      <c r="G157" s="225">
        <v>909.25</v>
      </c>
      <c r="H157" s="225">
        <v>1</v>
      </c>
      <c r="I157" s="240">
        <v>100</v>
      </c>
    </row>
    <row r="158" spans="1:9" ht="25.5" x14ac:dyDescent="0.2">
      <c r="A158" s="241" t="s">
        <v>190</v>
      </c>
      <c r="B158" s="242" t="s">
        <v>491</v>
      </c>
      <c r="C158" s="225">
        <v>0</v>
      </c>
      <c r="D158" s="225">
        <v>0</v>
      </c>
      <c r="E158" s="225">
        <v>0</v>
      </c>
      <c r="F158" s="225">
        <v>0</v>
      </c>
      <c r="G158" s="225">
        <v>0</v>
      </c>
      <c r="H158" s="225">
        <v>0</v>
      </c>
      <c r="I158" s="240">
        <v>0</v>
      </c>
    </row>
    <row r="159" spans="1:9" ht="25.5" x14ac:dyDescent="0.2">
      <c r="A159" s="241" t="s">
        <v>191</v>
      </c>
      <c r="B159" s="242" t="s">
        <v>492</v>
      </c>
      <c r="C159" s="225">
        <v>5</v>
      </c>
      <c r="D159" s="225">
        <v>116.36</v>
      </c>
      <c r="E159" s="225">
        <v>67.430000000000007</v>
      </c>
      <c r="F159" s="225">
        <v>16</v>
      </c>
      <c r="G159" s="225">
        <v>22.77</v>
      </c>
      <c r="H159" s="225">
        <v>0</v>
      </c>
      <c r="I159" s="240">
        <v>0</v>
      </c>
    </row>
    <row r="160" spans="1:9" ht="25.5" x14ac:dyDescent="0.2">
      <c r="A160" s="241" t="s">
        <v>192</v>
      </c>
      <c r="B160" s="242" t="s">
        <v>493</v>
      </c>
      <c r="C160" s="225">
        <v>0</v>
      </c>
      <c r="D160" s="225">
        <v>0</v>
      </c>
      <c r="E160" s="225">
        <v>0</v>
      </c>
      <c r="F160" s="225">
        <v>0</v>
      </c>
      <c r="G160" s="225">
        <v>0</v>
      </c>
      <c r="H160" s="225">
        <v>0</v>
      </c>
      <c r="I160" s="240">
        <v>0</v>
      </c>
    </row>
    <row r="161" spans="1:9" x14ac:dyDescent="0.2">
      <c r="A161" s="241" t="s">
        <v>193</v>
      </c>
      <c r="B161" s="242" t="s">
        <v>494</v>
      </c>
      <c r="C161" s="225">
        <v>37</v>
      </c>
      <c r="D161" s="225">
        <v>3951.22</v>
      </c>
      <c r="E161" s="225">
        <v>2586.6799999999998</v>
      </c>
      <c r="F161" s="225">
        <v>0</v>
      </c>
      <c r="G161" s="225">
        <v>0</v>
      </c>
      <c r="H161" s="225">
        <v>0</v>
      </c>
      <c r="I161" s="240">
        <v>0</v>
      </c>
    </row>
    <row r="162" spans="1:9" x14ac:dyDescent="0.2">
      <c r="A162" s="238" t="s">
        <v>194</v>
      </c>
      <c r="B162" s="239" t="s">
        <v>495</v>
      </c>
      <c r="C162" s="225">
        <v>1</v>
      </c>
      <c r="D162" s="225">
        <v>1</v>
      </c>
      <c r="E162" s="225">
        <v>1</v>
      </c>
      <c r="F162" s="225">
        <v>0</v>
      </c>
      <c r="G162" s="225">
        <v>0</v>
      </c>
      <c r="H162" s="225">
        <v>0</v>
      </c>
      <c r="I162" s="240">
        <v>0</v>
      </c>
    </row>
    <row r="163" spans="1:9" x14ac:dyDescent="0.2">
      <c r="A163" s="241" t="s">
        <v>195</v>
      </c>
      <c r="B163" s="242" t="s">
        <v>496</v>
      </c>
      <c r="C163" s="225">
        <v>1</v>
      </c>
      <c r="D163" s="225">
        <v>1</v>
      </c>
      <c r="E163" s="225">
        <v>1</v>
      </c>
      <c r="F163" s="225">
        <v>0</v>
      </c>
      <c r="G163" s="225">
        <v>0</v>
      </c>
      <c r="H163" s="225">
        <v>0</v>
      </c>
      <c r="I163" s="240">
        <v>0</v>
      </c>
    </row>
    <row r="164" spans="1:9" x14ac:dyDescent="0.2">
      <c r="A164" s="241" t="s">
        <v>196</v>
      </c>
      <c r="B164" s="242" t="s">
        <v>497</v>
      </c>
      <c r="C164" s="225">
        <v>0</v>
      </c>
      <c r="D164" s="225">
        <v>0</v>
      </c>
      <c r="E164" s="225">
        <v>0</v>
      </c>
      <c r="F164" s="225">
        <v>0</v>
      </c>
      <c r="G164" s="225">
        <v>0</v>
      </c>
      <c r="H164" s="225">
        <v>0</v>
      </c>
      <c r="I164" s="240">
        <v>0</v>
      </c>
    </row>
    <row r="165" spans="1:9" x14ac:dyDescent="0.2">
      <c r="A165" s="238" t="s">
        <v>197</v>
      </c>
      <c r="B165" s="239" t="s">
        <v>498</v>
      </c>
      <c r="C165" s="225">
        <v>154944</v>
      </c>
      <c r="D165" s="225">
        <v>89907.9</v>
      </c>
      <c r="E165" s="225">
        <v>44929.89</v>
      </c>
      <c r="F165" s="225">
        <v>933</v>
      </c>
      <c r="G165" s="225">
        <v>24489.55</v>
      </c>
      <c r="H165" s="225">
        <v>815</v>
      </c>
      <c r="I165" s="240">
        <v>24775.7</v>
      </c>
    </row>
    <row r="166" spans="1:9" x14ac:dyDescent="0.2">
      <c r="A166" s="241" t="s">
        <v>198</v>
      </c>
      <c r="B166" s="242" t="s">
        <v>499</v>
      </c>
      <c r="C166" s="225">
        <v>150650</v>
      </c>
      <c r="D166" s="225">
        <v>85918.61</v>
      </c>
      <c r="E166" s="225">
        <v>41813.64</v>
      </c>
      <c r="F166" s="225">
        <v>836</v>
      </c>
      <c r="G166" s="225">
        <v>23579.25</v>
      </c>
      <c r="H166" s="225">
        <v>794</v>
      </c>
      <c r="I166" s="240">
        <v>24374.2</v>
      </c>
    </row>
    <row r="167" spans="1:9" ht="25.5" x14ac:dyDescent="0.2">
      <c r="A167" s="241" t="s">
        <v>199</v>
      </c>
      <c r="B167" s="242" t="s">
        <v>500</v>
      </c>
      <c r="C167" s="225">
        <v>655</v>
      </c>
      <c r="D167" s="225">
        <v>428</v>
      </c>
      <c r="E167" s="225">
        <v>299</v>
      </c>
      <c r="F167" s="225">
        <v>2</v>
      </c>
      <c r="G167" s="225">
        <v>107</v>
      </c>
      <c r="H167" s="225">
        <v>0</v>
      </c>
      <c r="I167" s="240">
        <v>0</v>
      </c>
    </row>
    <row r="168" spans="1:9" x14ac:dyDescent="0.2">
      <c r="A168" s="241" t="s">
        <v>200</v>
      </c>
      <c r="B168" s="242" t="s">
        <v>501</v>
      </c>
      <c r="C168" s="225">
        <v>700</v>
      </c>
      <c r="D168" s="225">
        <v>395.45</v>
      </c>
      <c r="E168" s="225">
        <v>303.08999999999997</v>
      </c>
      <c r="F168" s="225">
        <v>4</v>
      </c>
      <c r="G168" s="225">
        <v>50</v>
      </c>
      <c r="H168" s="225">
        <v>3</v>
      </c>
      <c r="I168" s="240">
        <v>161</v>
      </c>
    </row>
    <row r="169" spans="1:9" x14ac:dyDescent="0.2">
      <c r="A169" s="241" t="s">
        <v>201</v>
      </c>
      <c r="B169" s="242" t="s">
        <v>502</v>
      </c>
      <c r="C169" s="225">
        <v>2939</v>
      </c>
      <c r="D169" s="225">
        <v>3165.84</v>
      </c>
      <c r="E169" s="225">
        <v>2514.16</v>
      </c>
      <c r="F169" s="225">
        <v>91</v>
      </c>
      <c r="G169" s="225">
        <v>753.3</v>
      </c>
      <c r="H169" s="225">
        <v>18</v>
      </c>
      <c r="I169" s="240">
        <v>240.5</v>
      </c>
    </row>
    <row r="170" spans="1:9" ht="13.5" thickBot="1" x14ac:dyDescent="0.25">
      <c r="A170" s="237" t="s">
        <v>40</v>
      </c>
      <c r="B170" s="100" t="s">
        <v>503</v>
      </c>
      <c r="C170" s="292">
        <v>761300</v>
      </c>
      <c r="D170" s="292">
        <v>5396494.5</v>
      </c>
      <c r="E170" s="292">
        <v>4916353.45</v>
      </c>
      <c r="F170" s="292">
        <v>45018</v>
      </c>
      <c r="G170" s="292">
        <v>2021450.87</v>
      </c>
      <c r="H170" s="292">
        <v>22176</v>
      </c>
      <c r="I170" s="293">
        <v>3334985.37</v>
      </c>
    </row>
  </sheetData>
  <mergeCells count="4">
    <mergeCell ref="A1:H1"/>
    <mergeCell ref="C2:E2"/>
    <mergeCell ref="F2:I2"/>
    <mergeCell ref="A2:B4"/>
  </mergeCells>
  <printOptions horizontalCentered="1" verticalCentered="1"/>
  <pageMargins left="0.62992125984251968" right="0.62992125984251968" top="0" bottom="0" header="0.31496062992125984" footer="0.31496062992125984"/>
  <pageSetup paperSize="9" scale="66" orientation="portrait" r:id="rId1"/>
  <rowBreaks count="2" manualBreakCount="2">
    <brk id="48" max="8" man="1"/>
    <brk id="11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Y116"/>
  <sheetViews>
    <sheetView showGridLines="0" topLeftCell="A16" zoomScale="80" zoomScaleNormal="80" workbookViewId="0">
      <selection activeCell="E18" sqref="E18"/>
    </sheetView>
  </sheetViews>
  <sheetFormatPr defaultColWidth="9.140625" defaultRowHeight="12.75" x14ac:dyDescent="0.25"/>
  <cols>
    <col min="1" max="1" width="4.140625" style="39" bestFit="1" customWidth="1"/>
    <col min="2" max="2" width="28.85546875" style="39" bestFit="1" customWidth="1"/>
    <col min="3" max="10" width="12.5703125" style="39" customWidth="1"/>
    <col min="11" max="11" width="13.7109375" style="39" customWidth="1"/>
    <col min="12" max="13" width="12.5703125" style="39" customWidth="1"/>
    <col min="14" max="14" width="10.5703125" style="39" bestFit="1" customWidth="1"/>
    <col min="15" max="15" width="4.5703125" style="39" customWidth="1"/>
    <col min="16" max="16" width="10.5703125" style="39" bestFit="1" customWidth="1"/>
    <col min="17" max="17" width="13.28515625" style="39" customWidth="1"/>
    <col min="18" max="18" width="12.140625" style="39" customWidth="1"/>
    <col min="19" max="19" width="10.7109375" style="39" customWidth="1"/>
    <col min="20" max="16384" width="9.140625" style="39"/>
  </cols>
  <sheetData>
    <row r="1" spans="1:19" ht="18.75" x14ac:dyDescent="0.25">
      <c r="A1" s="6" t="s">
        <v>242</v>
      </c>
      <c r="B1" s="6"/>
      <c r="C1" s="6"/>
      <c r="D1" s="6"/>
      <c r="E1" s="6"/>
      <c r="F1" s="6"/>
      <c r="G1" s="6"/>
      <c r="H1" s="6"/>
      <c r="I1" s="6"/>
      <c r="J1" s="6"/>
      <c r="K1" s="6"/>
      <c r="L1" s="6"/>
      <c r="M1" s="6"/>
      <c r="N1" s="6"/>
      <c r="O1" s="207"/>
      <c r="P1" s="207"/>
      <c r="Q1" s="207"/>
      <c r="R1" s="207"/>
      <c r="S1" s="38"/>
    </row>
    <row r="2" spans="1:19" ht="13.5" thickBot="1" x14ac:dyDescent="0.3">
      <c r="N2" s="40" t="s">
        <v>0</v>
      </c>
    </row>
    <row r="3" spans="1:19" ht="14.25" customHeight="1" x14ac:dyDescent="0.25">
      <c r="A3" s="296" t="s">
        <v>1</v>
      </c>
      <c r="B3" s="298" t="s">
        <v>223</v>
      </c>
      <c r="C3" s="295" t="s">
        <v>2</v>
      </c>
      <c r="D3" s="295"/>
      <c r="E3" s="295"/>
      <c r="F3" s="295"/>
      <c r="G3" s="295"/>
      <c r="H3" s="295"/>
      <c r="I3" s="295"/>
      <c r="J3" s="295"/>
      <c r="K3" s="295"/>
      <c r="L3" s="295"/>
      <c r="M3" s="295"/>
      <c r="N3" s="268" t="s">
        <v>2</v>
      </c>
    </row>
    <row r="4" spans="1:19" s="43" customFormat="1" ht="31.5" customHeight="1" x14ac:dyDescent="0.25">
      <c r="A4" s="297"/>
      <c r="B4" s="299"/>
      <c r="C4" s="41" t="s">
        <v>73</v>
      </c>
      <c r="D4" s="41" t="s">
        <v>3</v>
      </c>
      <c r="E4" s="41" t="s">
        <v>4</v>
      </c>
      <c r="F4" s="41" t="s">
        <v>5</v>
      </c>
      <c r="G4" s="41" t="s">
        <v>7</v>
      </c>
      <c r="H4" s="41" t="s">
        <v>6</v>
      </c>
      <c r="I4" s="41" t="s">
        <v>243</v>
      </c>
      <c r="J4" s="41" t="s">
        <v>8</v>
      </c>
      <c r="K4" s="41" t="s">
        <v>9</v>
      </c>
      <c r="L4" s="41" t="s">
        <v>229</v>
      </c>
      <c r="M4" s="41" t="s">
        <v>231</v>
      </c>
      <c r="N4" s="42" t="s">
        <v>11</v>
      </c>
    </row>
    <row r="5" spans="1:19" x14ac:dyDescent="0.25">
      <c r="A5" s="44">
        <v>1</v>
      </c>
      <c r="B5" s="65" t="s">
        <v>12</v>
      </c>
      <c r="C5" s="52">
        <v>34800</v>
      </c>
      <c r="D5" s="52">
        <v>73281</v>
      </c>
      <c r="E5" s="52">
        <v>38773</v>
      </c>
      <c r="F5" s="52">
        <v>12899</v>
      </c>
      <c r="G5" s="52">
        <v>53464</v>
      </c>
      <c r="H5" s="52">
        <v>23782</v>
      </c>
      <c r="I5" s="52">
        <v>6702</v>
      </c>
      <c r="J5" s="52">
        <v>27252</v>
      </c>
      <c r="K5" s="52">
        <v>21225</v>
      </c>
      <c r="L5" s="52">
        <v>19899</v>
      </c>
      <c r="M5" s="52">
        <v>53125</v>
      </c>
      <c r="N5" s="224">
        <v>365202</v>
      </c>
      <c r="O5" s="150"/>
    </row>
    <row r="6" spans="1:19" x14ac:dyDescent="0.25">
      <c r="A6" s="44">
        <v>2</v>
      </c>
      <c r="B6" s="65" t="s">
        <v>13</v>
      </c>
      <c r="C6" s="52">
        <v>8882</v>
      </c>
      <c r="D6" s="52">
        <v>72879</v>
      </c>
      <c r="E6" s="52">
        <v>25360</v>
      </c>
      <c r="F6" s="52">
        <v>18187</v>
      </c>
      <c r="G6" s="52">
        <v>81305</v>
      </c>
      <c r="H6" s="52">
        <v>471</v>
      </c>
      <c r="I6" s="52">
        <v>0</v>
      </c>
      <c r="J6" s="52">
        <v>18290</v>
      </c>
      <c r="K6" s="52">
        <v>9</v>
      </c>
      <c r="L6" s="52">
        <v>42323</v>
      </c>
      <c r="M6" s="52">
        <v>117616</v>
      </c>
      <c r="N6" s="224">
        <v>385322</v>
      </c>
    </row>
    <row r="7" spans="1:19" ht="16.5" customHeight="1" x14ac:dyDescent="0.25">
      <c r="A7" s="44">
        <v>3</v>
      </c>
      <c r="B7" s="65" t="s">
        <v>14</v>
      </c>
      <c r="C7" s="52">
        <v>25832</v>
      </c>
      <c r="D7" s="52">
        <v>84688</v>
      </c>
      <c r="E7" s="52">
        <v>85975</v>
      </c>
      <c r="F7" s="52">
        <v>29522</v>
      </c>
      <c r="G7" s="52">
        <v>44917</v>
      </c>
      <c r="H7" s="52">
        <v>34976</v>
      </c>
      <c r="I7" s="52">
        <v>4578</v>
      </c>
      <c r="J7" s="52">
        <v>38981</v>
      </c>
      <c r="K7" s="52">
        <v>47257</v>
      </c>
      <c r="L7" s="52">
        <v>43827</v>
      </c>
      <c r="M7" s="52">
        <v>36978</v>
      </c>
      <c r="N7" s="224">
        <v>477531</v>
      </c>
    </row>
    <row r="8" spans="1:19" ht="16.5" customHeight="1" x14ac:dyDescent="0.25">
      <c r="A8" s="44">
        <v>4</v>
      </c>
      <c r="B8" s="65" t="s">
        <v>202</v>
      </c>
      <c r="C8" s="52">
        <v>0</v>
      </c>
      <c r="D8" s="52">
        <v>0</v>
      </c>
      <c r="E8" s="52">
        <v>0</v>
      </c>
      <c r="F8" s="52">
        <v>0</v>
      </c>
      <c r="G8" s="52">
        <v>0</v>
      </c>
      <c r="H8" s="52">
        <v>0</v>
      </c>
      <c r="I8" s="52">
        <v>0</v>
      </c>
      <c r="J8" s="52">
        <v>0</v>
      </c>
      <c r="K8" s="52">
        <v>0</v>
      </c>
      <c r="L8" s="52">
        <v>0</v>
      </c>
      <c r="M8" s="52">
        <v>0</v>
      </c>
      <c r="N8" s="224">
        <v>0</v>
      </c>
    </row>
    <row r="9" spans="1:19" x14ac:dyDescent="0.25">
      <c r="A9" s="44">
        <v>5</v>
      </c>
      <c r="B9" s="65" t="s">
        <v>15</v>
      </c>
      <c r="C9" s="52">
        <v>0</v>
      </c>
      <c r="D9" s="52">
        <v>0</v>
      </c>
      <c r="E9" s="52">
        <v>0</v>
      </c>
      <c r="F9" s="52">
        <v>0</v>
      </c>
      <c r="G9" s="52">
        <v>61912</v>
      </c>
      <c r="H9" s="52">
        <v>70</v>
      </c>
      <c r="I9" s="52">
        <v>0</v>
      </c>
      <c r="J9" s="52">
        <v>0</v>
      </c>
      <c r="K9" s="52">
        <v>894</v>
      </c>
      <c r="L9" s="52">
        <v>2166</v>
      </c>
      <c r="M9" s="52">
        <v>0</v>
      </c>
      <c r="N9" s="224">
        <v>65042</v>
      </c>
    </row>
    <row r="10" spans="1:19" x14ac:dyDescent="0.25">
      <c r="A10" s="44">
        <v>6</v>
      </c>
      <c r="B10" s="65" t="s">
        <v>16</v>
      </c>
      <c r="C10" s="52">
        <v>0</v>
      </c>
      <c r="D10" s="52">
        <v>59</v>
      </c>
      <c r="E10" s="52">
        <v>349</v>
      </c>
      <c r="F10" s="52">
        <v>0</v>
      </c>
      <c r="G10" s="52">
        <v>70</v>
      </c>
      <c r="H10" s="52">
        <v>0</v>
      </c>
      <c r="I10" s="52">
        <v>0</v>
      </c>
      <c r="J10" s="52">
        <v>44</v>
      </c>
      <c r="K10" s="52">
        <v>114</v>
      </c>
      <c r="L10" s="52">
        <v>47</v>
      </c>
      <c r="M10" s="52">
        <v>0</v>
      </c>
      <c r="N10" s="224">
        <v>683</v>
      </c>
    </row>
    <row r="11" spans="1:19" x14ac:dyDescent="0.25">
      <c r="A11" s="44">
        <v>7</v>
      </c>
      <c r="B11" s="65" t="s">
        <v>17</v>
      </c>
      <c r="C11" s="52">
        <v>11971</v>
      </c>
      <c r="D11" s="52">
        <v>12343</v>
      </c>
      <c r="E11" s="52">
        <v>2694</v>
      </c>
      <c r="F11" s="52">
        <v>10975</v>
      </c>
      <c r="G11" s="52">
        <v>1982</v>
      </c>
      <c r="H11" s="52">
        <v>649</v>
      </c>
      <c r="I11" s="52">
        <v>0</v>
      </c>
      <c r="J11" s="52">
        <v>5775</v>
      </c>
      <c r="K11" s="52">
        <v>1084</v>
      </c>
      <c r="L11" s="52">
        <v>3203</v>
      </c>
      <c r="M11" s="52">
        <v>2349</v>
      </c>
      <c r="N11" s="224">
        <v>53025</v>
      </c>
    </row>
    <row r="12" spans="1:19" x14ac:dyDescent="0.25">
      <c r="A12" s="44">
        <v>8</v>
      </c>
      <c r="B12" s="65" t="s">
        <v>203</v>
      </c>
      <c r="C12" s="52">
        <v>94810</v>
      </c>
      <c r="D12" s="52">
        <v>57951</v>
      </c>
      <c r="E12" s="52">
        <v>40280</v>
      </c>
      <c r="F12" s="52">
        <v>42134</v>
      </c>
      <c r="G12" s="52">
        <v>110426</v>
      </c>
      <c r="H12" s="52">
        <v>6018</v>
      </c>
      <c r="I12" s="52">
        <v>960</v>
      </c>
      <c r="J12" s="52">
        <v>26298</v>
      </c>
      <c r="K12" s="52">
        <v>16018</v>
      </c>
      <c r="L12" s="52">
        <v>23020</v>
      </c>
      <c r="M12" s="52">
        <v>32849</v>
      </c>
      <c r="N12" s="224">
        <v>450764</v>
      </c>
    </row>
    <row r="13" spans="1:19" x14ac:dyDescent="0.25">
      <c r="A13" s="44">
        <v>9</v>
      </c>
      <c r="B13" s="65" t="s">
        <v>204</v>
      </c>
      <c r="C13" s="52">
        <v>201508</v>
      </c>
      <c r="D13" s="52">
        <v>163616</v>
      </c>
      <c r="E13" s="52">
        <v>87101</v>
      </c>
      <c r="F13" s="52">
        <v>174227</v>
      </c>
      <c r="G13" s="52">
        <v>26302</v>
      </c>
      <c r="H13" s="52">
        <v>49501</v>
      </c>
      <c r="I13" s="52">
        <v>319</v>
      </c>
      <c r="J13" s="52">
        <v>101630</v>
      </c>
      <c r="K13" s="52">
        <v>8879</v>
      </c>
      <c r="L13" s="52">
        <v>21860</v>
      </c>
      <c r="M13" s="52">
        <v>17161</v>
      </c>
      <c r="N13" s="224">
        <v>852104</v>
      </c>
    </row>
    <row r="14" spans="1:19" ht="30" customHeight="1" x14ac:dyDescent="0.25">
      <c r="A14" s="44">
        <v>10</v>
      </c>
      <c r="B14" s="65" t="s">
        <v>18</v>
      </c>
      <c r="C14" s="52">
        <v>136980</v>
      </c>
      <c r="D14" s="52">
        <v>265039</v>
      </c>
      <c r="E14" s="52">
        <v>228323</v>
      </c>
      <c r="F14" s="52">
        <v>207613</v>
      </c>
      <c r="G14" s="52">
        <v>189904</v>
      </c>
      <c r="H14" s="52">
        <v>296544</v>
      </c>
      <c r="I14" s="52">
        <v>132479</v>
      </c>
      <c r="J14" s="52">
        <v>314167</v>
      </c>
      <c r="K14" s="52">
        <v>220835</v>
      </c>
      <c r="L14" s="52">
        <v>179546</v>
      </c>
      <c r="M14" s="52">
        <v>226330</v>
      </c>
      <c r="N14" s="224">
        <v>2397760</v>
      </c>
      <c r="O14" s="49"/>
    </row>
    <row r="15" spans="1:19" x14ac:dyDescent="0.25">
      <c r="A15" s="44">
        <v>11</v>
      </c>
      <c r="B15" s="65" t="s">
        <v>205</v>
      </c>
      <c r="C15" s="52">
        <v>0</v>
      </c>
      <c r="D15" s="52">
        <v>118</v>
      </c>
      <c r="E15" s="52">
        <v>0</v>
      </c>
      <c r="F15" s="52">
        <v>0</v>
      </c>
      <c r="G15" s="52">
        <v>4994</v>
      </c>
      <c r="H15" s="52">
        <v>214</v>
      </c>
      <c r="I15" s="52">
        <v>0</v>
      </c>
      <c r="J15" s="52">
        <v>0</v>
      </c>
      <c r="K15" s="52">
        <v>791</v>
      </c>
      <c r="L15" s="52">
        <v>1075</v>
      </c>
      <c r="M15" s="52">
        <v>0</v>
      </c>
      <c r="N15" s="224">
        <v>7192</v>
      </c>
    </row>
    <row r="16" spans="1:19" x14ac:dyDescent="0.25">
      <c r="A16" s="44">
        <v>12</v>
      </c>
      <c r="B16" s="65" t="s">
        <v>19</v>
      </c>
      <c r="C16" s="52">
        <v>65</v>
      </c>
      <c r="D16" s="52">
        <v>151</v>
      </c>
      <c r="E16" s="52">
        <v>384</v>
      </c>
      <c r="F16" s="52">
        <v>34</v>
      </c>
      <c r="G16" s="52">
        <v>184</v>
      </c>
      <c r="H16" s="52">
        <v>114</v>
      </c>
      <c r="I16" s="52">
        <v>0</v>
      </c>
      <c r="J16" s="52">
        <v>142</v>
      </c>
      <c r="K16" s="52">
        <v>131</v>
      </c>
      <c r="L16" s="52">
        <v>105</v>
      </c>
      <c r="M16" s="52">
        <v>29</v>
      </c>
      <c r="N16" s="224">
        <v>1339</v>
      </c>
    </row>
    <row r="17" spans="1:16" x14ac:dyDescent="0.25">
      <c r="A17" s="44">
        <v>13</v>
      </c>
      <c r="B17" s="65" t="s">
        <v>20</v>
      </c>
      <c r="C17" s="52">
        <v>26950</v>
      </c>
      <c r="D17" s="52">
        <v>30417</v>
      </c>
      <c r="E17" s="52">
        <v>7230</v>
      </c>
      <c r="F17" s="52">
        <v>3397</v>
      </c>
      <c r="G17" s="52">
        <v>50133</v>
      </c>
      <c r="H17" s="52">
        <v>8469</v>
      </c>
      <c r="I17" s="52">
        <v>279</v>
      </c>
      <c r="J17" s="52">
        <v>22931</v>
      </c>
      <c r="K17" s="52">
        <v>8674</v>
      </c>
      <c r="L17" s="52">
        <v>11580</v>
      </c>
      <c r="M17" s="52">
        <v>5254</v>
      </c>
      <c r="N17" s="224">
        <v>175314</v>
      </c>
    </row>
    <row r="18" spans="1:16" x14ac:dyDescent="0.25">
      <c r="A18" s="44">
        <v>14</v>
      </c>
      <c r="B18" s="65" t="s">
        <v>206</v>
      </c>
      <c r="C18" s="52">
        <v>1135</v>
      </c>
      <c r="D18" s="52">
        <v>12404</v>
      </c>
      <c r="E18" s="52">
        <v>4364</v>
      </c>
      <c r="F18" s="52">
        <v>34</v>
      </c>
      <c r="G18" s="52">
        <v>0</v>
      </c>
      <c r="H18" s="52">
        <v>0</v>
      </c>
      <c r="I18" s="52">
        <v>0</v>
      </c>
      <c r="J18" s="52">
        <v>0</v>
      </c>
      <c r="K18" s="52">
        <v>0</v>
      </c>
      <c r="L18" s="52">
        <v>-5</v>
      </c>
      <c r="M18" s="52">
        <v>1249</v>
      </c>
      <c r="N18" s="224">
        <v>19181</v>
      </c>
    </row>
    <row r="19" spans="1:16" x14ac:dyDescent="0.25">
      <c r="A19" s="44">
        <v>15</v>
      </c>
      <c r="B19" s="65" t="s">
        <v>21</v>
      </c>
      <c r="C19" s="52">
        <v>3</v>
      </c>
      <c r="D19" s="52">
        <v>4</v>
      </c>
      <c r="E19" s="52">
        <v>8</v>
      </c>
      <c r="F19" s="52">
        <v>0</v>
      </c>
      <c r="G19" s="52">
        <v>15</v>
      </c>
      <c r="H19" s="52">
        <v>0</v>
      </c>
      <c r="I19" s="52">
        <v>0</v>
      </c>
      <c r="J19" s="52">
        <v>0</v>
      </c>
      <c r="K19" s="52">
        <v>15</v>
      </c>
      <c r="L19" s="52">
        <v>66</v>
      </c>
      <c r="M19" s="52">
        <v>0</v>
      </c>
      <c r="N19" s="224">
        <v>111</v>
      </c>
    </row>
    <row r="20" spans="1:16" x14ac:dyDescent="0.25">
      <c r="A20" s="44">
        <v>16</v>
      </c>
      <c r="B20" s="65" t="s">
        <v>22</v>
      </c>
      <c r="C20" s="52">
        <v>1088</v>
      </c>
      <c r="D20" s="52">
        <v>47050</v>
      </c>
      <c r="E20" s="52">
        <v>3503</v>
      </c>
      <c r="F20" s="52">
        <v>0</v>
      </c>
      <c r="G20" s="52">
        <v>179</v>
      </c>
      <c r="H20" s="52">
        <v>0</v>
      </c>
      <c r="I20" s="52">
        <v>0</v>
      </c>
      <c r="J20" s="52">
        <v>3901</v>
      </c>
      <c r="K20" s="52">
        <v>0</v>
      </c>
      <c r="L20" s="52">
        <v>196</v>
      </c>
      <c r="M20" s="52">
        <v>100</v>
      </c>
      <c r="N20" s="224">
        <v>56017</v>
      </c>
    </row>
    <row r="21" spans="1:16" x14ac:dyDescent="0.25">
      <c r="A21" s="44">
        <v>17</v>
      </c>
      <c r="B21" s="65" t="s">
        <v>23</v>
      </c>
      <c r="C21" s="52">
        <v>0</v>
      </c>
      <c r="D21" s="52">
        <v>0</v>
      </c>
      <c r="E21" s="52">
        <v>0</v>
      </c>
      <c r="F21" s="52">
        <v>0</v>
      </c>
      <c r="G21" s="52">
        <v>0</v>
      </c>
      <c r="H21" s="52">
        <v>0</v>
      </c>
      <c r="I21" s="52">
        <v>0</v>
      </c>
      <c r="J21" s="52">
        <v>0</v>
      </c>
      <c r="K21" s="52">
        <v>0</v>
      </c>
      <c r="L21" s="52">
        <v>0</v>
      </c>
      <c r="M21" s="52">
        <v>1</v>
      </c>
      <c r="N21" s="224">
        <v>1</v>
      </c>
    </row>
    <row r="22" spans="1:16" x14ac:dyDescent="0.25">
      <c r="A22" s="44">
        <v>18</v>
      </c>
      <c r="B22" s="65" t="s">
        <v>208</v>
      </c>
      <c r="C22" s="52">
        <v>4454</v>
      </c>
      <c r="D22" s="52">
        <v>23122</v>
      </c>
      <c r="E22" s="52">
        <v>14172</v>
      </c>
      <c r="F22" s="52">
        <v>2898</v>
      </c>
      <c r="G22" s="52">
        <v>15902</v>
      </c>
      <c r="H22" s="52">
        <v>3938</v>
      </c>
      <c r="I22" s="52">
        <v>378</v>
      </c>
      <c r="J22" s="52">
        <v>5705</v>
      </c>
      <c r="K22" s="52">
        <v>6918</v>
      </c>
      <c r="L22" s="52">
        <v>4946</v>
      </c>
      <c r="M22" s="52">
        <v>7474</v>
      </c>
      <c r="N22" s="224">
        <v>89907</v>
      </c>
    </row>
    <row r="23" spans="1:16" ht="13.5" thickBot="1" x14ac:dyDescent="0.3">
      <c r="A23" s="45"/>
      <c r="B23" s="64" t="s">
        <v>11</v>
      </c>
      <c r="C23" s="277">
        <v>548478</v>
      </c>
      <c r="D23" s="277">
        <v>843122</v>
      </c>
      <c r="E23" s="277">
        <v>538516</v>
      </c>
      <c r="F23" s="277">
        <v>501920</v>
      </c>
      <c r="G23" s="277">
        <v>641689</v>
      </c>
      <c r="H23" s="277">
        <v>424746</v>
      </c>
      <c r="I23" s="277">
        <v>145695</v>
      </c>
      <c r="J23" s="277">
        <v>565116</v>
      </c>
      <c r="K23" s="277">
        <v>332844</v>
      </c>
      <c r="L23" s="277">
        <v>353854</v>
      </c>
      <c r="M23" s="277">
        <v>500515</v>
      </c>
      <c r="N23" s="278">
        <v>5396495</v>
      </c>
      <c r="P23" s="39" t="s">
        <v>225</v>
      </c>
    </row>
    <row r="24" spans="1:16" s="70" customFormat="1" x14ac:dyDescent="0.25">
      <c r="C24" s="69"/>
      <c r="D24" s="69"/>
      <c r="E24" s="69"/>
      <c r="F24" s="69"/>
      <c r="G24" s="69"/>
      <c r="H24" s="69"/>
      <c r="I24" s="157"/>
      <c r="J24" s="69"/>
      <c r="K24" s="69"/>
      <c r="L24" s="69"/>
      <c r="M24" s="69"/>
      <c r="N24" s="69"/>
      <c r="O24" s="39"/>
      <c r="P24" s="39"/>
    </row>
    <row r="25" spans="1:16" ht="13.5" thickBot="1" x14ac:dyDescent="0.3">
      <c r="C25" s="46"/>
      <c r="D25" s="46"/>
      <c r="E25" s="46"/>
      <c r="F25" s="46"/>
      <c r="G25" s="46"/>
      <c r="H25" s="46"/>
      <c r="I25" s="46"/>
      <c r="J25" s="46"/>
      <c r="K25" s="46" t="s">
        <v>225</v>
      </c>
      <c r="L25" s="46"/>
      <c r="M25" s="46"/>
      <c r="N25" s="46"/>
    </row>
    <row r="26" spans="1:16" ht="20.100000000000001" customHeight="1" x14ac:dyDescent="0.25">
      <c r="A26" s="296" t="s">
        <v>1</v>
      </c>
      <c r="B26" s="298" t="s">
        <v>223</v>
      </c>
      <c r="C26" s="295" t="s">
        <v>24</v>
      </c>
      <c r="D26" s="295"/>
      <c r="E26" s="295"/>
      <c r="F26" s="295"/>
      <c r="G26" s="295"/>
      <c r="H26" s="1" t="s">
        <v>11</v>
      </c>
      <c r="K26" s="300" t="s">
        <v>25</v>
      </c>
      <c r="L26" s="301"/>
      <c r="M26" s="5">
        <f>N23+H31</f>
        <v>6460696</v>
      </c>
      <c r="N26" s="4"/>
    </row>
    <row r="27" spans="1:16" ht="20.100000000000001" customHeight="1" thickBot="1" x14ac:dyDescent="0.3">
      <c r="A27" s="297"/>
      <c r="B27" s="299"/>
      <c r="C27" s="168" t="s">
        <v>28</v>
      </c>
      <c r="D27" s="168" t="s">
        <v>26</v>
      </c>
      <c r="E27" s="168" t="s">
        <v>29</v>
      </c>
      <c r="F27" s="168" t="s">
        <v>30</v>
      </c>
      <c r="G27" s="168" t="s">
        <v>230</v>
      </c>
      <c r="H27" s="294"/>
      <c r="K27" s="302"/>
      <c r="L27" s="303"/>
      <c r="M27" s="3"/>
      <c r="N27" s="2"/>
      <c r="P27" s="47"/>
    </row>
    <row r="28" spans="1:16" ht="17.25" customHeight="1" x14ac:dyDescent="0.2">
      <c r="A28" s="44">
        <v>19</v>
      </c>
      <c r="B28" s="63" t="s">
        <v>27</v>
      </c>
      <c r="C28" s="155">
        <v>286927</v>
      </c>
      <c r="D28" s="155">
        <v>218683</v>
      </c>
      <c r="E28" s="155">
        <v>90515</v>
      </c>
      <c r="F28" s="155">
        <v>87825</v>
      </c>
      <c r="G28" s="155">
        <v>164514</v>
      </c>
      <c r="H28" s="279">
        <v>848464</v>
      </c>
      <c r="K28" s="139"/>
    </row>
    <row r="29" spans="1:16" ht="17.25" customHeight="1" x14ac:dyDescent="0.2">
      <c r="A29" s="137">
        <v>20</v>
      </c>
      <c r="B29" s="138" t="s">
        <v>227</v>
      </c>
      <c r="C29" s="155">
        <v>0</v>
      </c>
      <c r="D29" s="155">
        <v>0</v>
      </c>
      <c r="E29" s="155">
        <v>0</v>
      </c>
      <c r="F29" s="155">
        <v>0</v>
      </c>
      <c r="G29" s="155">
        <v>0</v>
      </c>
      <c r="H29" s="279">
        <v>0</v>
      </c>
      <c r="P29" s="39" t="s">
        <v>225</v>
      </c>
    </row>
    <row r="30" spans="1:16" ht="17.25" customHeight="1" x14ac:dyDescent="0.2">
      <c r="A30" s="137">
        <v>21</v>
      </c>
      <c r="B30" s="138" t="s">
        <v>224</v>
      </c>
      <c r="C30" s="155">
        <v>45515</v>
      </c>
      <c r="D30" s="155">
        <v>16013</v>
      </c>
      <c r="E30" s="155">
        <v>98200</v>
      </c>
      <c r="F30" s="155">
        <v>37006</v>
      </c>
      <c r="G30" s="155">
        <v>19003</v>
      </c>
      <c r="H30" s="279">
        <v>215737</v>
      </c>
    </row>
    <row r="31" spans="1:16" ht="13.5" thickBot="1" x14ac:dyDescent="0.25">
      <c r="A31" s="48"/>
      <c r="B31" s="64" t="s">
        <v>11</v>
      </c>
      <c r="C31" s="280">
        <v>332442</v>
      </c>
      <c r="D31" s="280">
        <v>234696</v>
      </c>
      <c r="E31" s="280">
        <v>188715</v>
      </c>
      <c r="F31" s="280">
        <v>124831</v>
      </c>
      <c r="G31" s="280">
        <v>183517</v>
      </c>
      <c r="H31" s="281">
        <v>1064201</v>
      </c>
    </row>
    <row r="32" spans="1:16" x14ac:dyDescent="0.25">
      <c r="C32" s="49"/>
      <c r="D32" s="49"/>
      <c r="E32" s="49"/>
      <c r="F32" s="49"/>
      <c r="G32" s="49"/>
      <c r="H32" s="49"/>
    </row>
    <row r="45" spans="1:11" x14ac:dyDescent="0.25">
      <c r="A45" s="248"/>
      <c r="B45" s="248"/>
      <c r="C45" s="248"/>
      <c r="D45" s="248"/>
      <c r="E45" s="248"/>
      <c r="F45" s="248"/>
      <c r="G45" s="248"/>
      <c r="H45" s="248"/>
      <c r="I45" s="248"/>
      <c r="J45" s="248"/>
      <c r="K45" s="248"/>
    </row>
    <row r="46" spans="1:11" s="66" customFormat="1" x14ac:dyDescent="0.25">
      <c r="A46" s="249"/>
      <c r="B46" s="249"/>
      <c r="C46" s="249"/>
      <c r="D46" s="249"/>
      <c r="E46" s="249"/>
      <c r="F46" s="249"/>
      <c r="G46" s="249"/>
      <c r="H46" s="249"/>
      <c r="I46" s="249"/>
      <c r="J46" s="249"/>
      <c r="K46" s="249"/>
    </row>
    <row r="47" spans="1:11" s="66" customFormat="1" x14ac:dyDescent="0.25">
      <c r="A47" s="249"/>
      <c r="B47" s="249"/>
      <c r="C47" s="249"/>
      <c r="D47" s="249"/>
      <c r="E47" s="249"/>
      <c r="F47" s="249"/>
      <c r="G47" s="249"/>
      <c r="H47" s="249"/>
      <c r="I47" s="249"/>
      <c r="J47" s="249"/>
      <c r="K47" s="249"/>
    </row>
    <row r="48" spans="1:11" s="66" customFormat="1" x14ac:dyDescent="0.25">
      <c r="A48" s="249"/>
      <c r="B48" s="249"/>
      <c r="C48" s="249"/>
      <c r="D48" s="249"/>
      <c r="E48" s="249"/>
      <c r="F48" s="249"/>
      <c r="G48" s="249"/>
      <c r="H48" s="249"/>
      <c r="I48" s="249"/>
      <c r="J48" s="249"/>
      <c r="K48" s="249"/>
    </row>
    <row r="49" spans="2:18" s="66" customFormat="1" x14ac:dyDescent="0.25"/>
    <row r="50" spans="2:18" s="156" customFormat="1" x14ac:dyDescent="0.25">
      <c r="L50" s="208"/>
      <c r="M50" s="208"/>
      <c r="N50" s="209"/>
    </row>
    <row r="51" spans="2:18" s="156" customFormat="1" x14ac:dyDescent="0.25">
      <c r="I51" s="208"/>
      <c r="K51" s="208"/>
      <c r="L51" s="209"/>
      <c r="M51" s="209"/>
      <c r="N51" s="209"/>
    </row>
    <row r="52" spans="2:18" s="102" customFormat="1" x14ac:dyDescent="0.25">
      <c r="I52" s="196"/>
      <c r="J52" s="195"/>
      <c r="K52" s="196"/>
      <c r="L52" s="195"/>
      <c r="M52" s="195"/>
      <c r="N52" s="196"/>
    </row>
    <row r="53" spans="2:18" s="102" customFormat="1" x14ac:dyDescent="0.25">
      <c r="C53" s="195"/>
      <c r="D53" s="195"/>
      <c r="E53" s="195"/>
      <c r="F53" s="195"/>
      <c r="G53" s="195"/>
      <c r="H53" s="195"/>
      <c r="J53" s="196"/>
      <c r="K53" s="195"/>
    </row>
    <row r="54" spans="2:18" s="102" customFormat="1" ht="33.75" customHeight="1" x14ac:dyDescent="0.25">
      <c r="C54" s="197"/>
      <c r="D54" s="197"/>
      <c r="E54" s="197"/>
      <c r="F54" s="197"/>
      <c r="G54" s="197"/>
      <c r="H54" s="197"/>
    </row>
    <row r="55" spans="2:18" s="102" customFormat="1" ht="25.5" x14ac:dyDescent="0.25">
      <c r="C55" s="197" t="str">
        <f>C4</f>
        <v>Makedonija</v>
      </c>
      <c r="D55" s="197" t="str">
        <f t="shared" ref="D55:M55" si="0">D4</f>
        <v>Triglav</v>
      </c>
      <c r="E55" s="197" t="str">
        <f t="shared" si="0"/>
        <v>Sava</v>
      </c>
      <c r="F55" s="197" t="str">
        <f t="shared" si="0"/>
        <v>Evroins</v>
      </c>
      <c r="G55" s="197" t="str">
        <f t="shared" si="0"/>
        <v>Eurolink</v>
      </c>
      <c r="H55" s="197" t="str">
        <f t="shared" si="0"/>
        <v>Winner</v>
      </c>
      <c r="I55" s="197" t="str">
        <f t="shared" si="0"/>
        <v>Grawe nonlife</v>
      </c>
      <c r="J55" s="197" t="str">
        <f t="shared" si="0"/>
        <v>Uniqa</v>
      </c>
      <c r="K55" s="197" t="str">
        <f t="shared" si="0"/>
        <v>Insur. Policy</v>
      </c>
      <c r="L55" s="197" t="str">
        <f t="shared" si="0"/>
        <v>Halk</v>
      </c>
      <c r="M55" s="197" t="str">
        <f t="shared" si="0"/>
        <v>Croacija nonlife</v>
      </c>
      <c r="N55" s="197" t="str">
        <f>C27</f>
        <v>Croatia life</v>
      </c>
      <c r="O55" s="197" t="str">
        <f t="shared" ref="O55:R55" si="1">D27</f>
        <v>Grawe</v>
      </c>
      <c r="P55" s="197" t="str">
        <f t="shared" si="1"/>
        <v>Winner life</v>
      </c>
      <c r="Q55" s="197" t="str">
        <f t="shared" si="1"/>
        <v>Uniqa life</v>
      </c>
      <c r="R55" s="197" t="str">
        <f t="shared" si="1"/>
        <v>Triglav life</v>
      </c>
    </row>
    <row r="56" spans="2:18" s="102" customFormat="1" x14ac:dyDescent="0.25">
      <c r="C56" s="197"/>
      <c r="D56" s="197"/>
      <c r="E56" s="197"/>
      <c r="F56" s="197"/>
      <c r="G56" s="197"/>
      <c r="H56" s="197"/>
      <c r="I56" s="197"/>
      <c r="N56" s="198"/>
      <c r="O56" s="199"/>
      <c r="P56" s="199"/>
      <c r="Q56" s="199"/>
    </row>
    <row r="57" spans="2:18" s="102" customFormat="1" x14ac:dyDescent="0.25">
      <c r="B57" s="201" t="s">
        <v>12</v>
      </c>
      <c r="C57" s="226">
        <f>C5/$C$23</f>
        <v>6.3448306039622371E-2</v>
      </c>
      <c r="D57" s="226">
        <f t="shared" ref="D57:M57" si="2">D5/D$23</f>
        <v>8.6916246996282864E-2</v>
      </c>
      <c r="E57" s="226">
        <f t="shared" si="2"/>
        <v>7.1999717742834007E-2</v>
      </c>
      <c r="F57" s="226">
        <f t="shared" si="2"/>
        <v>2.5699314631813835E-2</v>
      </c>
      <c r="G57" s="226">
        <f t="shared" si="2"/>
        <v>8.3317619594538789E-2</v>
      </c>
      <c r="H57" s="226">
        <f t="shared" si="2"/>
        <v>5.5991109981023954E-2</v>
      </c>
      <c r="I57" s="226">
        <f t="shared" si="2"/>
        <v>4.6000205909605685E-2</v>
      </c>
      <c r="J57" s="226">
        <f t="shared" si="2"/>
        <v>4.8223727517890135E-2</v>
      </c>
      <c r="K57" s="226">
        <f t="shared" si="2"/>
        <v>6.3768612322890009E-2</v>
      </c>
      <c r="L57" s="226">
        <f t="shared" si="2"/>
        <v>5.6235057396553378E-2</v>
      </c>
      <c r="M57" s="226">
        <f t="shared" si="2"/>
        <v>0.10614067510464222</v>
      </c>
      <c r="N57" s="226"/>
      <c r="O57" s="226"/>
      <c r="P57" s="226"/>
      <c r="Q57" s="226"/>
      <c r="R57" s="226"/>
    </row>
    <row r="58" spans="2:18" s="102" customFormat="1" x14ac:dyDescent="0.25">
      <c r="B58" s="201" t="s">
        <v>13</v>
      </c>
      <c r="C58" s="226"/>
      <c r="D58" s="226">
        <f>D6/D$23</f>
        <v>8.6439447671867176E-2</v>
      </c>
      <c r="E58" s="226">
        <f>E6/E$23</f>
        <v>4.7092379799300296E-2</v>
      </c>
      <c r="F58" s="226"/>
      <c r="G58" s="226">
        <f>G6/G$23</f>
        <v>0.12670468092798848</v>
      </c>
      <c r="H58" s="226">
        <f>H6/H$23</f>
        <v>1.1088980237600825E-3</v>
      </c>
      <c r="I58" s="226"/>
      <c r="J58" s="226">
        <f>J6/J$23</f>
        <v>3.2365036558865794E-2</v>
      </c>
      <c r="K58" s="226">
        <f>K6/K$23</f>
        <v>2.7039694271190109E-5</v>
      </c>
      <c r="L58" s="226"/>
      <c r="M58" s="226"/>
      <c r="N58" s="226"/>
      <c r="O58" s="226"/>
      <c r="P58" s="226"/>
      <c r="Q58" s="226"/>
      <c r="R58" s="226"/>
    </row>
    <row r="59" spans="2:18" s="102" customFormat="1" x14ac:dyDescent="0.25">
      <c r="B59" s="201" t="s">
        <v>14</v>
      </c>
      <c r="C59" s="226">
        <f>C7/$C$23</f>
        <v>4.7097604644124283E-2</v>
      </c>
      <c r="D59" s="226">
        <f>D7/D$23</f>
        <v>0.10044572434357069</v>
      </c>
      <c r="E59" s="226">
        <f>E7/E$23</f>
        <v>0.15965170951280927</v>
      </c>
      <c r="F59" s="226">
        <f>F7/F$23</f>
        <v>5.8818138348740834E-2</v>
      </c>
      <c r="G59" s="226">
        <f>G7/G$23</f>
        <v>6.9998083183598292E-2</v>
      </c>
      <c r="H59" s="226">
        <f>H7/H$23</f>
        <v>8.2345684244230666E-2</v>
      </c>
      <c r="I59" s="226">
        <f>I7/I$23</f>
        <v>3.1421805827241842E-2</v>
      </c>
      <c r="J59" s="226">
        <f>J7/J$23</f>
        <v>6.8978758343419752E-2</v>
      </c>
      <c r="K59" s="226">
        <f>K7/K$23</f>
        <v>0.1419794257970701</v>
      </c>
      <c r="L59" s="226">
        <f>L7/L$23</f>
        <v>0.12385616666760868</v>
      </c>
      <c r="M59" s="226">
        <f>M7/M$23</f>
        <v>7.3879903699189828E-2</v>
      </c>
      <c r="N59" s="226"/>
      <c r="O59" s="226"/>
      <c r="P59" s="226"/>
      <c r="Q59" s="226"/>
      <c r="R59" s="226"/>
    </row>
    <row r="60" spans="2:18" s="102" customFormat="1" x14ac:dyDescent="0.25">
      <c r="B60" s="201" t="s">
        <v>202</v>
      </c>
      <c r="C60" s="226"/>
      <c r="D60" s="226"/>
      <c r="E60" s="226"/>
      <c r="F60" s="226"/>
      <c r="G60" s="226"/>
      <c r="H60" s="226"/>
      <c r="I60" s="226"/>
      <c r="J60" s="226"/>
      <c r="K60" s="226"/>
      <c r="L60" s="226"/>
      <c r="M60" s="226"/>
      <c r="N60" s="226"/>
      <c r="O60" s="226"/>
      <c r="P60" s="226"/>
      <c r="Q60" s="226"/>
      <c r="R60" s="226"/>
    </row>
    <row r="61" spans="2:18" s="102" customFormat="1" x14ac:dyDescent="0.25">
      <c r="B61" s="201" t="s">
        <v>15</v>
      </c>
      <c r="C61" s="226"/>
      <c r="D61" s="226"/>
      <c r="E61" s="226"/>
      <c r="F61" s="226"/>
      <c r="G61" s="226">
        <f t="shared" ref="G61:H69" si="3">G9/G$23</f>
        <v>9.6482875660951026E-2</v>
      </c>
      <c r="H61" s="226">
        <f t="shared" si="3"/>
        <v>1.6480437720425855E-4</v>
      </c>
      <c r="I61" s="226"/>
      <c r="J61" s="226"/>
      <c r="K61" s="226"/>
      <c r="L61" s="226"/>
      <c r="M61" s="226"/>
      <c r="N61" s="226"/>
      <c r="O61" s="226"/>
      <c r="P61" s="226"/>
      <c r="Q61" s="226"/>
      <c r="R61" s="226"/>
    </row>
    <row r="62" spans="2:18" s="102" customFormat="1" x14ac:dyDescent="0.25">
      <c r="B62" s="201" t="s">
        <v>16</v>
      </c>
      <c r="C62" s="226">
        <f>C10/$C$23</f>
        <v>0</v>
      </c>
      <c r="D62" s="226">
        <f t="shared" ref="D62:F66" si="4">D10/D$23</f>
        <v>6.9978010299814265E-5</v>
      </c>
      <c r="E62" s="226">
        <f t="shared" si="4"/>
        <v>6.4807730875220051E-4</v>
      </c>
      <c r="F62" s="226">
        <f t="shared" si="4"/>
        <v>0</v>
      </c>
      <c r="G62" s="226">
        <f t="shared" si="3"/>
        <v>1.0908711229271501E-4</v>
      </c>
      <c r="H62" s="226">
        <f t="shared" si="3"/>
        <v>0</v>
      </c>
      <c r="I62" s="226"/>
      <c r="J62" s="226"/>
      <c r="K62" s="226"/>
      <c r="L62" s="226"/>
      <c r="M62" s="226"/>
      <c r="N62" s="226"/>
      <c r="O62" s="226"/>
      <c r="P62" s="226"/>
      <c r="Q62" s="226"/>
      <c r="R62" s="226"/>
    </row>
    <row r="63" spans="2:18" s="102" customFormat="1" x14ac:dyDescent="0.25">
      <c r="B63" s="201" t="s">
        <v>17</v>
      </c>
      <c r="C63" s="226">
        <f>C11/$C$23</f>
        <v>2.1825852632193086E-2</v>
      </c>
      <c r="D63" s="226">
        <f t="shared" si="4"/>
        <v>1.463963696831538E-2</v>
      </c>
      <c r="E63" s="226">
        <f t="shared" si="4"/>
        <v>5.0026368761559546E-3</v>
      </c>
      <c r="F63" s="226">
        <f t="shared" si="4"/>
        <v>2.1866034427797259E-2</v>
      </c>
      <c r="G63" s="226">
        <f t="shared" si="3"/>
        <v>3.0887236652023019E-3</v>
      </c>
      <c r="H63" s="226">
        <f t="shared" si="3"/>
        <v>1.5279720115080543E-3</v>
      </c>
      <c r="I63" s="226">
        <f t="shared" ref="I63:M66" si="5">I11/I$23</f>
        <v>0</v>
      </c>
      <c r="J63" s="226">
        <f t="shared" si="5"/>
        <v>1.0219140848958443E-2</v>
      </c>
      <c r="K63" s="226">
        <f t="shared" si="5"/>
        <v>3.2567809544411194E-3</v>
      </c>
      <c r="L63" s="226">
        <f t="shared" si="5"/>
        <v>9.0517558088929334E-3</v>
      </c>
      <c r="M63" s="226">
        <f t="shared" si="5"/>
        <v>4.6931660389798509E-3</v>
      </c>
      <c r="N63" s="226"/>
      <c r="O63" s="226"/>
      <c r="P63" s="226"/>
      <c r="Q63" s="226"/>
      <c r="R63" s="226"/>
    </row>
    <row r="64" spans="2:18" s="102" customFormat="1" x14ac:dyDescent="0.25">
      <c r="B64" s="201" t="s">
        <v>203</v>
      </c>
      <c r="C64" s="226">
        <f>C12/$C$23</f>
        <v>0.17286016941427004</v>
      </c>
      <c r="D64" s="226">
        <f t="shared" si="4"/>
        <v>6.8733824998042994E-2</v>
      </c>
      <c r="E64" s="226">
        <f t="shared" si="4"/>
        <v>7.479814898721672E-2</v>
      </c>
      <c r="F64" s="226">
        <f t="shared" si="4"/>
        <v>8.3945648708957599E-2</v>
      </c>
      <c r="G64" s="226">
        <f t="shared" si="3"/>
        <v>0.1720864780290764</v>
      </c>
      <c r="H64" s="226">
        <f t="shared" si="3"/>
        <v>1.4168467743074684E-2</v>
      </c>
      <c r="I64" s="226">
        <f t="shared" si="5"/>
        <v>6.5891073818593639E-3</v>
      </c>
      <c r="J64" s="226">
        <f t="shared" si="5"/>
        <v>4.6535578536088168E-2</v>
      </c>
      <c r="K64" s="226">
        <f t="shared" si="5"/>
        <v>4.8124646981769235E-2</v>
      </c>
      <c r="L64" s="226">
        <f t="shared" si="5"/>
        <v>6.5055079213460917E-2</v>
      </c>
      <c r="M64" s="226">
        <f t="shared" si="5"/>
        <v>6.563040068729209E-2</v>
      </c>
      <c r="N64" s="226"/>
      <c r="O64" s="226"/>
      <c r="P64" s="226"/>
      <c r="Q64" s="226"/>
      <c r="R64" s="226"/>
    </row>
    <row r="65" spans="1:25" s="102" customFormat="1" x14ac:dyDescent="0.25">
      <c r="B65" s="201" t="s">
        <v>204</v>
      </c>
      <c r="C65" s="226">
        <f>C13/$C$23</f>
        <v>0.36739486360437429</v>
      </c>
      <c r="D65" s="226">
        <f t="shared" si="4"/>
        <v>0.1940596971731256</v>
      </c>
      <c r="E65" s="226">
        <f t="shared" si="4"/>
        <v>0.16174264088717885</v>
      </c>
      <c r="F65" s="226">
        <f t="shared" si="4"/>
        <v>0.34712105514823077</v>
      </c>
      <c r="G65" s="226">
        <f t="shared" si="3"/>
        <v>4.0988703250328433E-2</v>
      </c>
      <c r="H65" s="226">
        <f t="shared" si="3"/>
        <v>0.11654259251411432</v>
      </c>
      <c r="I65" s="226">
        <f t="shared" si="5"/>
        <v>2.1895054737636845E-3</v>
      </c>
      <c r="J65" s="226">
        <f t="shared" si="5"/>
        <v>0.17983918345967909</v>
      </c>
      <c r="K65" s="226">
        <f t="shared" si="5"/>
        <v>2.6676160603766329E-2</v>
      </c>
      <c r="L65" s="226">
        <f t="shared" si="5"/>
        <v>6.1776891034155332E-2</v>
      </c>
      <c r="M65" s="226">
        <f t="shared" si="5"/>
        <v>3.4286684714743811E-2</v>
      </c>
      <c r="N65" s="226"/>
      <c r="O65" s="226"/>
      <c r="P65" s="226"/>
      <c r="Q65" s="226"/>
      <c r="R65" s="226"/>
    </row>
    <row r="66" spans="1:25" s="102" customFormat="1" x14ac:dyDescent="0.25">
      <c r="B66" s="203" t="s">
        <v>18</v>
      </c>
      <c r="C66" s="226">
        <f>C14/$C$23</f>
        <v>0.24974565980768601</v>
      </c>
      <c r="D66" s="226">
        <f t="shared" si="4"/>
        <v>0.31435426901444868</v>
      </c>
      <c r="E66" s="226">
        <f t="shared" si="4"/>
        <v>0.42398554546197326</v>
      </c>
      <c r="F66" s="226">
        <f t="shared" si="4"/>
        <v>0.413637631495059</v>
      </c>
      <c r="G66" s="226">
        <f t="shared" si="3"/>
        <v>0.29594398532622501</v>
      </c>
      <c r="H66" s="226">
        <f t="shared" si="3"/>
        <v>0.69816784619513783</v>
      </c>
      <c r="I66" s="226">
        <f t="shared" si="5"/>
        <v>0.90928995504306942</v>
      </c>
      <c r="J66" s="226">
        <f t="shared" si="5"/>
        <v>0.55593364902073206</v>
      </c>
      <c r="K66" s="226">
        <f t="shared" si="5"/>
        <v>0.6634789871531408</v>
      </c>
      <c r="L66" s="226">
        <f t="shared" si="5"/>
        <v>0.50740135762207017</v>
      </c>
      <c r="M66" s="226">
        <f t="shared" si="5"/>
        <v>0.45219423993286917</v>
      </c>
      <c r="N66" s="226"/>
      <c r="O66" s="226"/>
      <c r="P66" s="226"/>
      <c r="Q66" s="226"/>
      <c r="R66" s="226"/>
    </row>
    <row r="67" spans="1:25" s="102" customFormat="1" x14ac:dyDescent="0.25">
      <c r="B67" s="201" t="s">
        <v>205</v>
      </c>
      <c r="C67" s="226"/>
      <c r="D67" s="226"/>
      <c r="E67" s="226"/>
      <c r="F67" s="226"/>
      <c r="G67" s="226">
        <f t="shared" si="3"/>
        <v>7.7825862684259822E-3</v>
      </c>
      <c r="H67" s="226">
        <f t="shared" si="3"/>
        <v>5.038305245958761E-4</v>
      </c>
      <c r="I67" s="226"/>
      <c r="J67" s="226"/>
      <c r="K67" s="226">
        <f>K15/K$23</f>
        <v>2.3764886853901526E-3</v>
      </c>
      <c r="L67" s="226"/>
      <c r="M67" s="226"/>
      <c r="N67" s="226"/>
      <c r="O67" s="226"/>
      <c r="P67" s="226"/>
      <c r="Q67" s="226"/>
      <c r="R67" s="226"/>
    </row>
    <row r="68" spans="1:25" s="102" customFormat="1" x14ac:dyDescent="0.25">
      <c r="B68" s="201" t="s">
        <v>19</v>
      </c>
      <c r="C68" s="226">
        <f>C16/$C$23</f>
        <v>1.185097670280303E-4</v>
      </c>
      <c r="D68" s="226">
        <f t="shared" ref="D68:F69" si="6">D16/D$23</f>
        <v>1.7909626364867717E-4</v>
      </c>
      <c r="E68" s="226">
        <f t="shared" si="6"/>
        <v>7.1307073513136095E-4</v>
      </c>
      <c r="F68" s="226">
        <f t="shared" si="6"/>
        <v>6.7739878865157797E-5</v>
      </c>
      <c r="G68" s="226">
        <f t="shared" si="3"/>
        <v>2.8674326659799374E-4</v>
      </c>
      <c r="H68" s="226">
        <f t="shared" si="3"/>
        <v>2.6839570001836391E-4</v>
      </c>
      <c r="I68" s="226">
        <f>I16/I$23</f>
        <v>0</v>
      </c>
      <c r="J68" s="226">
        <f>J16/J$23</f>
        <v>2.5127584425144574E-4</v>
      </c>
      <c r="K68" s="226">
        <f>K16/K$23</f>
        <v>3.9357777216954487E-4</v>
      </c>
      <c r="L68" s="226">
        <f>L16/L$23</f>
        <v>2.9673255071300592E-4</v>
      </c>
      <c r="M68" s="226">
        <f>M16/M$23</f>
        <v>5.7940321468887044E-5</v>
      </c>
      <c r="N68" s="226"/>
      <c r="O68" s="226"/>
      <c r="P68" s="226"/>
      <c r="Q68" s="226"/>
      <c r="R68" s="226"/>
    </row>
    <row r="69" spans="1:25" s="102" customFormat="1" x14ac:dyDescent="0.25">
      <c r="B69" s="201" t="s">
        <v>20</v>
      </c>
      <c r="C69" s="226">
        <f>C17/$C$23</f>
        <v>4.9135972637006406E-2</v>
      </c>
      <c r="D69" s="226">
        <f t="shared" si="6"/>
        <v>3.607662947948221E-2</v>
      </c>
      <c r="E69" s="226">
        <f t="shared" si="6"/>
        <v>1.3425784934895156E-2</v>
      </c>
      <c r="F69" s="226">
        <f t="shared" si="6"/>
        <v>6.7680108383806181E-3</v>
      </c>
      <c r="G69" s="226">
        <f t="shared" si="3"/>
        <v>7.812663143672402E-2</v>
      </c>
      <c r="H69" s="226">
        <f t="shared" si="3"/>
        <v>1.993897529346951E-2</v>
      </c>
      <c r="I69" s="226">
        <f>I17/I$23</f>
        <v>1.9149593328528776E-3</v>
      </c>
      <c r="J69" s="226">
        <f>J17/J$23</f>
        <v>4.0577509750210579E-2</v>
      </c>
      <c r="K69" s="226">
        <f>K17/K$23</f>
        <v>2.6060256456478109E-2</v>
      </c>
      <c r="L69" s="226">
        <f>L17/L$23</f>
        <v>3.2725361307205797E-2</v>
      </c>
      <c r="M69" s="226">
        <f>M17/M$23</f>
        <v>1.0497187896466639E-2</v>
      </c>
      <c r="N69" s="226"/>
      <c r="O69" s="226"/>
      <c r="P69" s="226"/>
      <c r="Q69" s="226"/>
      <c r="R69" s="226"/>
    </row>
    <row r="70" spans="1:25" s="102" customFormat="1" x14ac:dyDescent="0.25">
      <c r="B70" s="201" t="s">
        <v>206</v>
      </c>
      <c r="C70" s="226"/>
      <c r="D70" s="226"/>
      <c r="E70" s="226"/>
      <c r="F70" s="226"/>
      <c r="G70" s="226"/>
      <c r="H70" s="226"/>
      <c r="I70" s="226"/>
      <c r="J70" s="226"/>
      <c r="K70" s="226"/>
      <c r="L70" s="226"/>
      <c r="M70" s="226"/>
      <c r="N70" s="226"/>
      <c r="O70" s="226"/>
      <c r="P70" s="226"/>
      <c r="Q70" s="226"/>
      <c r="R70" s="226"/>
    </row>
    <row r="71" spans="1:25" s="102" customFormat="1" x14ac:dyDescent="0.25">
      <c r="B71" s="201" t="s">
        <v>21</v>
      </c>
      <c r="C71" s="226">
        <f>C19/$C$23</f>
        <v>5.46968155513986E-6</v>
      </c>
      <c r="D71" s="226">
        <f t="shared" ref="D71:F72" si="7">D19/D$23</f>
        <v>4.7442718847331702E-6</v>
      </c>
      <c r="E71" s="226">
        <f t="shared" si="7"/>
        <v>1.4855640315236688E-5</v>
      </c>
      <c r="F71" s="226">
        <f t="shared" si="7"/>
        <v>0</v>
      </c>
      <c r="G71" s="226"/>
      <c r="H71" s="226">
        <f>H19/H$23</f>
        <v>0</v>
      </c>
      <c r="I71" s="226"/>
      <c r="J71" s="226"/>
      <c r="K71" s="226">
        <f>K19/K$23</f>
        <v>4.5066157118650181E-5</v>
      </c>
      <c r="L71" s="226"/>
      <c r="M71" s="226"/>
      <c r="N71" s="226"/>
      <c r="O71" s="226"/>
      <c r="P71" s="226"/>
      <c r="Q71" s="226"/>
      <c r="R71" s="226"/>
    </row>
    <row r="72" spans="1:25" s="102" customFormat="1" x14ac:dyDescent="0.25">
      <c r="B72" s="201" t="s">
        <v>22</v>
      </c>
      <c r="C72" s="226">
        <f>C20/$C$23</f>
        <v>1.9836711773307224E-3</v>
      </c>
      <c r="D72" s="226">
        <f t="shared" si="7"/>
        <v>5.5804498044173916E-2</v>
      </c>
      <c r="E72" s="226">
        <f t="shared" si="7"/>
        <v>6.5049135030342646E-3</v>
      </c>
      <c r="F72" s="226">
        <f t="shared" si="7"/>
        <v>0</v>
      </c>
      <c r="G72" s="226">
        <f>G20/G$23</f>
        <v>2.7895133000565696E-4</v>
      </c>
      <c r="H72" s="226">
        <f>H20/H$23</f>
        <v>0</v>
      </c>
      <c r="I72" s="226">
        <f>I20/I$23</f>
        <v>0</v>
      </c>
      <c r="J72" s="226">
        <f>J20/J$23</f>
        <v>6.9030075241189419E-3</v>
      </c>
      <c r="K72" s="226">
        <f>K20/K$23</f>
        <v>0</v>
      </c>
      <c r="L72" s="226">
        <f>L20/L$23</f>
        <v>5.5390076133094443E-4</v>
      </c>
      <c r="M72" s="226">
        <f>M20/M$23</f>
        <v>1.9979421196167948E-4</v>
      </c>
      <c r="N72" s="226"/>
      <c r="O72" s="226"/>
      <c r="P72" s="226"/>
      <c r="Q72" s="226"/>
      <c r="R72" s="226"/>
    </row>
    <row r="73" spans="1:25" s="148" customFormat="1" ht="24" customHeight="1" x14ac:dyDescent="0.25">
      <c r="A73" s="102"/>
      <c r="B73" s="201" t="s">
        <v>23</v>
      </c>
      <c r="C73" s="226"/>
      <c r="D73" s="226"/>
      <c r="E73" s="226"/>
      <c r="F73" s="226"/>
      <c r="G73" s="226"/>
      <c r="H73" s="226"/>
      <c r="I73" s="226"/>
      <c r="J73" s="226"/>
      <c r="K73" s="226"/>
      <c r="L73" s="226"/>
      <c r="M73" s="226"/>
      <c r="N73" s="226"/>
      <c r="O73" s="226"/>
      <c r="P73" s="226"/>
      <c r="Q73" s="226"/>
      <c r="R73" s="226"/>
      <c r="S73" s="204"/>
      <c r="T73" s="204"/>
      <c r="U73" s="204"/>
      <c r="V73" s="204"/>
      <c r="W73" s="204"/>
      <c r="X73" s="204"/>
      <c r="Y73" s="204"/>
    </row>
    <row r="74" spans="1:25" s="148" customFormat="1" ht="24" customHeight="1" x14ac:dyDescent="0.25">
      <c r="A74" s="102"/>
      <c r="B74" s="201" t="s">
        <v>208</v>
      </c>
      <c r="C74" s="226">
        <f>C22/$C$23</f>
        <v>8.120653882197645E-3</v>
      </c>
      <c r="D74" s="226">
        <f t="shared" ref="D74:M74" si="8">D22/D$23</f>
        <v>2.7424263629700091E-2</v>
      </c>
      <c r="E74" s="226">
        <f t="shared" si="8"/>
        <v>2.6316766818441792E-2</v>
      </c>
      <c r="F74" s="226">
        <f t="shared" si="8"/>
        <v>5.7738284985655083E-3</v>
      </c>
      <c r="G74" s="226">
        <f t="shared" si="8"/>
        <v>2.4781475138267915E-2</v>
      </c>
      <c r="H74" s="226">
        <f t="shared" si="8"/>
        <v>9.2714233918624305E-3</v>
      </c>
      <c r="I74" s="226">
        <f t="shared" si="8"/>
        <v>2.5944610316071246E-3</v>
      </c>
      <c r="J74" s="226">
        <f t="shared" si="8"/>
        <v>1.0095272475031674E-2</v>
      </c>
      <c r="K74" s="226">
        <f t="shared" si="8"/>
        <v>2.0784511663121463E-2</v>
      </c>
      <c r="L74" s="226">
        <f t="shared" si="8"/>
        <v>1.3977516150728831E-2</v>
      </c>
      <c r="M74" s="226">
        <f t="shared" si="8"/>
        <v>1.4932619402015923E-2</v>
      </c>
      <c r="N74" s="226"/>
      <c r="O74" s="226"/>
      <c r="P74" s="226"/>
      <c r="Q74" s="226"/>
      <c r="R74" s="226"/>
      <c r="S74" s="204"/>
      <c r="T74" s="204"/>
      <c r="U74" s="204"/>
      <c r="V74" s="204"/>
      <c r="W74" s="204"/>
      <c r="X74" s="204"/>
      <c r="Y74" s="204"/>
    </row>
    <row r="75" spans="1:25" s="148" customFormat="1" ht="45" customHeight="1" x14ac:dyDescent="0.25">
      <c r="B75" s="204" t="s">
        <v>27</v>
      </c>
      <c r="C75" s="226"/>
      <c r="D75" s="226"/>
      <c r="E75" s="226"/>
      <c r="F75" s="226"/>
      <c r="G75" s="226"/>
      <c r="H75" s="226"/>
      <c r="I75" s="226"/>
      <c r="J75" s="226"/>
      <c r="K75" s="226"/>
      <c r="L75" s="226"/>
      <c r="M75" s="226"/>
      <c r="N75" s="226">
        <f>C28/C31</f>
        <v>0.86308889971784553</v>
      </c>
      <c r="O75" s="226">
        <f>D28/D31</f>
        <v>0.93177131267682445</v>
      </c>
      <c r="P75" s="226">
        <f>E28/E31</f>
        <v>0.47963860848369233</v>
      </c>
      <c r="Q75" s="226">
        <f>F28/F31</f>
        <v>0.7035512012240549</v>
      </c>
      <c r="R75" s="226">
        <f>G28/G31</f>
        <v>0.89645100998817551</v>
      </c>
      <c r="S75" s="204"/>
      <c r="T75" s="204"/>
      <c r="U75" s="204"/>
      <c r="V75" s="204"/>
      <c r="W75" s="204"/>
      <c r="X75" s="204"/>
      <c r="Y75" s="204"/>
    </row>
    <row r="76" spans="1:25" s="148" customFormat="1" x14ac:dyDescent="0.25">
      <c r="B76" s="204" t="s">
        <v>227</v>
      </c>
      <c r="C76" s="226"/>
      <c r="D76" s="226"/>
      <c r="E76" s="226"/>
      <c r="F76" s="226"/>
      <c r="G76" s="226"/>
      <c r="H76" s="226"/>
      <c r="I76" s="226"/>
      <c r="J76" s="226"/>
      <c r="K76" s="226"/>
      <c r="L76" s="226"/>
      <c r="M76" s="226"/>
      <c r="N76" s="226"/>
      <c r="O76" s="226"/>
      <c r="P76" s="226"/>
      <c r="Q76" s="226">
        <f>F29/F31</f>
        <v>0</v>
      </c>
      <c r="R76" s="226"/>
      <c r="S76" s="204"/>
      <c r="T76" s="204"/>
      <c r="U76" s="204"/>
      <c r="V76" s="204"/>
      <c r="W76" s="204"/>
      <c r="X76" s="204"/>
      <c r="Y76" s="204"/>
    </row>
    <row r="77" spans="1:25" s="148" customFormat="1" x14ac:dyDescent="0.25">
      <c r="B77" s="205" t="s">
        <v>224</v>
      </c>
      <c r="C77" s="226"/>
      <c r="D77" s="226"/>
      <c r="E77" s="226"/>
      <c r="F77" s="226"/>
      <c r="G77" s="226"/>
      <c r="H77" s="226"/>
      <c r="I77" s="226"/>
      <c r="J77" s="226"/>
      <c r="K77" s="226"/>
      <c r="L77" s="226"/>
      <c r="M77" s="226"/>
      <c r="N77" s="226">
        <f>C30/C31</f>
        <v>0.13691110028215447</v>
      </c>
      <c r="O77" s="226">
        <f>D30/D31</f>
        <v>6.822868732317551E-2</v>
      </c>
      <c r="P77" s="226">
        <f>E30/E31</f>
        <v>0.52036139151630767</v>
      </c>
      <c r="Q77" s="226">
        <f>F30/F31</f>
        <v>0.2964487987759451</v>
      </c>
      <c r="R77" s="226">
        <f>G30/G31</f>
        <v>0.10354899001182452</v>
      </c>
      <c r="S77" s="204"/>
      <c r="T77" s="204"/>
      <c r="U77" s="204"/>
      <c r="V77" s="204"/>
      <c r="W77" s="204"/>
      <c r="X77" s="204"/>
      <c r="Y77" s="204"/>
    </row>
    <row r="78" spans="1:25" s="148" customFormat="1" x14ac:dyDescent="0.25">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row>
    <row r="79" spans="1:25" s="148" customFormat="1" x14ac:dyDescent="0.25">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row>
    <row r="80" spans="1:25" s="148" customFormat="1" x14ac:dyDescent="0.25">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row>
    <row r="81" spans="2:25" s="148" customFormat="1" x14ac:dyDescent="0.25">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row>
    <row r="82" spans="2:25" s="102" customFormat="1" ht="18.75" customHeight="1" x14ac:dyDescent="0.25">
      <c r="C82" s="200"/>
      <c r="D82" s="200"/>
      <c r="E82" s="200"/>
      <c r="F82" s="200"/>
      <c r="G82" s="200"/>
      <c r="H82" s="200"/>
      <c r="I82" s="200"/>
      <c r="J82" s="200"/>
      <c r="K82" s="200"/>
      <c r="L82" s="200"/>
      <c r="M82" s="200"/>
      <c r="N82" s="200"/>
      <c r="O82" s="200"/>
      <c r="P82" s="200"/>
      <c r="Q82" s="200"/>
      <c r="R82" s="200"/>
      <c r="T82" s="171"/>
      <c r="U82" s="171"/>
      <c r="V82" s="171"/>
    </row>
    <row r="83" spans="2:25" s="102" customFormat="1" ht="27.75" customHeight="1" x14ac:dyDescent="0.25">
      <c r="C83" s="202" t="str">
        <f>C55</f>
        <v>Makedonija</v>
      </c>
      <c r="D83" s="202" t="str">
        <f t="shared" ref="D83:R83" si="9">D55</f>
        <v>Triglav</v>
      </c>
      <c r="E83" s="202" t="str">
        <f t="shared" si="9"/>
        <v>Sava</v>
      </c>
      <c r="F83" s="202" t="str">
        <f t="shared" si="9"/>
        <v>Evroins</v>
      </c>
      <c r="G83" s="202" t="str">
        <f t="shared" si="9"/>
        <v>Eurolink</v>
      </c>
      <c r="H83" s="202" t="str">
        <f t="shared" si="9"/>
        <v>Winner</v>
      </c>
      <c r="I83" s="202" t="str">
        <f t="shared" si="9"/>
        <v>Grawe nonlife</v>
      </c>
      <c r="J83" s="202" t="str">
        <f t="shared" si="9"/>
        <v>Uniqa</v>
      </c>
      <c r="K83" s="202" t="str">
        <f t="shared" si="9"/>
        <v>Insur. Policy</v>
      </c>
      <c r="L83" s="202" t="str">
        <f t="shared" si="9"/>
        <v>Halk</v>
      </c>
      <c r="M83" s="202" t="str">
        <f t="shared" si="9"/>
        <v>Croacija nonlife</v>
      </c>
      <c r="N83" s="202" t="str">
        <f t="shared" si="9"/>
        <v>Croatia life</v>
      </c>
      <c r="O83" s="202" t="str">
        <f t="shared" si="9"/>
        <v>Grawe</v>
      </c>
      <c r="P83" s="202" t="str">
        <f t="shared" si="9"/>
        <v>Winner life</v>
      </c>
      <c r="Q83" s="202" t="str">
        <f t="shared" si="9"/>
        <v>Uniqa life</v>
      </c>
      <c r="R83" s="202" t="str">
        <f t="shared" si="9"/>
        <v>Triglav life</v>
      </c>
      <c r="S83" s="202" t="s">
        <v>11</v>
      </c>
    </row>
    <row r="84" spans="2:25" s="102" customFormat="1" x14ac:dyDescent="0.25">
      <c r="C84" s="206">
        <f>C23/$M$26</f>
        <v>8.4894568634710565E-2</v>
      </c>
      <c r="D84" s="206">
        <f t="shared" ref="D84:M84" si="10">D23/$M$26</f>
        <v>0.13050018140460409</v>
      </c>
      <c r="E84" s="206">
        <f t="shared" si="10"/>
        <v>8.3352629499979569E-2</v>
      </c>
      <c r="F84" s="206">
        <f t="shared" si="10"/>
        <v>7.7688224302768616E-2</v>
      </c>
      <c r="G84" s="206">
        <f t="shared" si="10"/>
        <v>9.9321961596707226E-2</v>
      </c>
      <c r="H84" s="206">
        <f t="shared" si="10"/>
        <v>6.5743071644293438E-2</v>
      </c>
      <c r="I84" s="206">
        <f t="shared" si="10"/>
        <v>2.2550975932004849E-2</v>
      </c>
      <c r="J84" s="206">
        <f t="shared" si="10"/>
        <v>8.7469832971556E-2</v>
      </c>
      <c r="K84" s="206">
        <f t="shared" si="10"/>
        <v>5.151828843208224E-2</v>
      </c>
      <c r="L84" s="206">
        <f t="shared" si="10"/>
        <v>5.4770260046286032E-2</v>
      </c>
      <c r="M84" s="206">
        <f t="shared" si="10"/>
        <v>7.747075547278498E-2</v>
      </c>
      <c r="N84" s="206">
        <f>C31/$M$26</f>
        <v>5.1456066033752398E-2</v>
      </c>
      <c r="O84" s="206">
        <f t="shared" ref="O84:Q84" si="11">D31/$M$26</f>
        <v>3.6326736314477574E-2</v>
      </c>
      <c r="P84" s="206">
        <f t="shared" si="11"/>
        <v>2.9209701245810051E-2</v>
      </c>
      <c r="Q84" s="206">
        <f t="shared" si="11"/>
        <v>1.9321602502269105E-2</v>
      </c>
      <c r="R84" s="206">
        <f>G31/$M$26</f>
        <v>2.840514396591327E-2</v>
      </c>
      <c r="S84" s="202">
        <f>SUM(C84:R84)</f>
        <v>1</v>
      </c>
    </row>
    <row r="85" spans="2:25" s="102" customFormat="1" x14ac:dyDescent="0.25">
      <c r="C85" s="227"/>
      <c r="D85" s="227"/>
      <c r="E85" s="227"/>
      <c r="F85" s="227"/>
      <c r="G85" s="227"/>
      <c r="H85" s="227"/>
      <c r="I85" s="227"/>
      <c r="J85" s="227"/>
      <c r="K85" s="227"/>
      <c r="L85" s="227"/>
      <c r="M85" s="227"/>
      <c r="N85" s="227"/>
      <c r="O85" s="227"/>
      <c r="P85" s="227"/>
      <c r="Q85" s="227"/>
      <c r="R85" s="227"/>
      <c r="S85" s="227"/>
    </row>
    <row r="86" spans="2:25" s="66" customFormat="1" x14ac:dyDescent="0.25">
      <c r="B86" s="229"/>
      <c r="C86" s="231"/>
      <c r="D86" s="231"/>
      <c r="E86" s="231"/>
      <c r="F86" s="231"/>
      <c r="G86" s="231"/>
      <c r="H86" s="231"/>
      <c r="I86" s="231"/>
      <c r="J86" s="231"/>
      <c r="K86" s="231"/>
      <c r="L86" s="231"/>
      <c r="M86" s="231"/>
      <c r="N86" s="231"/>
      <c r="O86" s="231"/>
      <c r="P86" s="231"/>
      <c r="Q86" s="231"/>
      <c r="R86" s="231"/>
      <c r="S86" s="229"/>
      <c r="T86" s="229"/>
      <c r="U86" s="229"/>
      <c r="V86" s="229"/>
      <c r="W86" s="229"/>
      <c r="X86" s="229"/>
      <c r="Y86" s="229"/>
    </row>
    <row r="87" spans="2:25" s="66" customFormat="1" x14ac:dyDescent="0.25">
      <c r="B87" s="229"/>
      <c r="C87" s="230"/>
      <c r="D87" s="230"/>
      <c r="E87" s="229"/>
      <c r="F87" s="229"/>
      <c r="G87" s="229"/>
      <c r="H87" s="229"/>
      <c r="I87" s="229"/>
      <c r="J87" s="229"/>
      <c r="K87" s="229"/>
      <c r="L87" s="229"/>
      <c r="M87" s="229"/>
      <c r="N87" s="229"/>
      <c r="O87" s="229"/>
      <c r="P87" s="229"/>
      <c r="Q87" s="229"/>
      <c r="R87" s="229"/>
      <c r="S87" s="229"/>
      <c r="T87" s="229"/>
      <c r="U87" s="229"/>
      <c r="V87" s="229"/>
      <c r="W87" s="229"/>
      <c r="X87" s="229"/>
      <c r="Y87" s="229"/>
    </row>
    <row r="88" spans="2:25" s="66" customFormat="1" x14ac:dyDescent="0.25">
      <c r="B88" s="229"/>
      <c r="C88" s="230"/>
      <c r="D88" s="230"/>
      <c r="E88" s="229"/>
      <c r="F88" s="229"/>
      <c r="G88" s="229"/>
      <c r="H88" s="229"/>
      <c r="I88" s="229"/>
      <c r="J88" s="229"/>
      <c r="K88" s="229"/>
      <c r="L88" s="229"/>
      <c r="M88" s="229"/>
      <c r="N88" s="229"/>
      <c r="O88" s="229"/>
      <c r="P88" s="229"/>
      <c r="Q88" s="229"/>
      <c r="R88" s="229"/>
      <c r="S88" s="229"/>
      <c r="T88" s="229"/>
      <c r="U88" s="229"/>
      <c r="V88" s="229"/>
      <c r="W88" s="229"/>
      <c r="X88" s="229"/>
      <c r="Y88" s="229"/>
    </row>
    <row r="89" spans="2:25" s="66" customFormat="1" x14ac:dyDescent="0.25">
      <c r="B89" s="229"/>
      <c r="C89" s="230"/>
      <c r="D89" s="230"/>
      <c r="E89" s="229"/>
      <c r="F89" s="229"/>
      <c r="G89" s="229"/>
      <c r="H89" s="229"/>
      <c r="I89" s="229"/>
      <c r="J89" s="229"/>
      <c r="K89" s="229"/>
      <c r="L89" s="229"/>
      <c r="M89" s="229"/>
      <c r="N89" s="229"/>
      <c r="O89" s="229"/>
      <c r="P89" s="229"/>
      <c r="Q89" s="229"/>
      <c r="R89" s="229"/>
      <c r="S89" s="229"/>
      <c r="T89" s="229"/>
      <c r="U89" s="229"/>
      <c r="V89" s="229"/>
      <c r="W89" s="229"/>
      <c r="X89" s="229"/>
      <c r="Y89" s="229"/>
    </row>
    <row r="90" spans="2:25" s="66" customFormat="1" x14ac:dyDescent="0.25">
      <c r="B90" s="229"/>
      <c r="C90" s="230"/>
      <c r="D90" s="230"/>
      <c r="E90" s="229"/>
      <c r="F90" s="229"/>
      <c r="G90" s="229"/>
      <c r="H90" s="229"/>
      <c r="I90" s="229"/>
      <c r="J90" s="229"/>
      <c r="K90" s="229"/>
      <c r="L90" s="229"/>
      <c r="M90" s="229"/>
      <c r="N90" s="229"/>
      <c r="O90" s="229"/>
      <c r="P90" s="229"/>
      <c r="Q90" s="229"/>
      <c r="R90" s="229"/>
      <c r="S90" s="229"/>
      <c r="T90" s="229"/>
      <c r="U90" s="229"/>
      <c r="V90" s="229"/>
      <c r="W90" s="229"/>
      <c r="X90" s="229"/>
      <c r="Y90" s="229"/>
    </row>
    <row r="91" spans="2:25" s="66" customFormat="1" x14ac:dyDescent="0.25">
      <c r="B91" s="229"/>
      <c r="C91" s="230"/>
      <c r="D91" s="230"/>
      <c r="E91" s="229"/>
      <c r="F91" s="229"/>
      <c r="G91" s="229"/>
      <c r="H91" s="229"/>
      <c r="I91" s="229"/>
      <c r="J91" s="229"/>
      <c r="K91" s="229"/>
      <c r="L91" s="229"/>
      <c r="M91" s="229"/>
      <c r="N91" s="229"/>
      <c r="O91" s="229"/>
      <c r="P91" s="229"/>
      <c r="Q91" s="229"/>
      <c r="R91" s="229"/>
      <c r="S91" s="229"/>
      <c r="T91" s="229"/>
      <c r="U91" s="229"/>
      <c r="V91" s="229"/>
      <c r="W91" s="229"/>
      <c r="X91" s="229"/>
      <c r="Y91" s="229"/>
    </row>
    <row r="92" spans="2:25" s="66" customFormat="1" x14ac:dyDescent="0.25">
      <c r="B92" s="229"/>
      <c r="C92" s="230"/>
      <c r="D92" s="230"/>
      <c r="E92" s="229"/>
      <c r="F92" s="229"/>
      <c r="G92" s="229"/>
      <c r="H92" s="229"/>
      <c r="I92" s="229"/>
      <c r="J92" s="229"/>
      <c r="K92" s="229"/>
      <c r="L92" s="229"/>
      <c r="M92" s="229"/>
      <c r="N92" s="229"/>
      <c r="O92" s="229"/>
      <c r="P92" s="229"/>
      <c r="Q92" s="229"/>
      <c r="R92" s="229"/>
      <c r="S92" s="229"/>
      <c r="T92" s="229"/>
      <c r="U92" s="229"/>
      <c r="V92" s="229"/>
      <c r="W92" s="229"/>
      <c r="X92" s="229"/>
      <c r="Y92" s="229"/>
    </row>
    <row r="93" spans="2:25" s="66" customFormat="1" x14ac:dyDescent="0.25">
      <c r="B93" s="229"/>
      <c r="C93" s="230"/>
      <c r="D93" s="230"/>
      <c r="E93" s="229"/>
      <c r="F93" s="229"/>
      <c r="G93" s="229"/>
      <c r="H93" s="229"/>
      <c r="I93" s="229"/>
      <c r="J93" s="229"/>
      <c r="K93" s="229"/>
      <c r="L93" s="229"/>
      <c r="M93" s="229"/>
      <c r="N93" s="229"/>
      <c r="O93" s="229"/>
      <c r="P93" s="229"/>
      <c r="Q93" s="229"/>
      <c r="R93" s="229"/>
      <c r="S93" s="229"/>
      <c r="T93" s="229"/>
      <c r="U93" s="229"/>
      <c r="V93" s="229"/>
      <c r="W93" s="229"/>
      <c r="X93" s="229"/>
      <c r="Y93" s="229"/>
    </row>
    <row r="94" spans="2:25" s="66" customFormat="1" x14ac:dyDescent="0.25">
      <c r="B94" s="229"/>
      <c r="C94" s="230"/>
      <c r="D94" s="230"/>
      <c r="E94" s="229"/>
      <c r="F94" s="229"/>
      <c r="G94" s="229"/>
      <c r="H94" s="229"/>
      <c r="I94" s="229"/>
      <c r="J94" s="229"/>
      <c r="K94" s="229"/>
      <c r="L94" s="229"/>
      <c r="M94" s="229"/>
      <c r="N94" s="229"/>
      <c r="O94" s="229"/>
      <c r="P94" s="229"/>
      <c r="Q94" s="229"/>
      <c r="R94" s="229"/>
      <c r="S94" s="229"/>
      <c r="T94" s="229"/>
      <c r="U94" s="229"/>
      <c r="V94" s="229"/>
      <c r="W94" s="229"/>
      <c r="X94" s="229"/>
      <c r="Y94" s="229"/>
    </row>
    <row r="95" spans="2:25" s="66" customFormat="1" x14ac:dyDescent="0.25">
      <c r="B95" s="229"/>
      <c r="C95" s="230"/>
      <c r="D95" s="230"/>
      <c r="E95" s="229"/>
      <c r="F95" s="229"/>
      <c r="G95" s="229"/>
      <c r="H95" s="229"/>
      <c r="I95" s="229"/>
      <c r="J95" s="229"/>
      <c r="K95" s="229"/>
      <c r="L95" s="229"/>
      <c r="M95" s="229"/>
      <c r="N95" s="229"/>
      <c r="O95" s="229"/>
      <c r="P95" s="229"/>
      <c r="Q95" s="229"/>
      <c r="R95" s="229"/>
      <c r="S95" s="229"/>
      <c r="T95" s="229"/>
      <c r="U95" s="229"/>
      <c r="V95" s="229"/>
      <c r="W95" s="229"/>
      <c r="X95" s="229"/>
      <c r="Y95" s="229"/>
    </row>
    <row r="96" spans="2:25" s="66" customFormat="1" x14ac:dyDescent="0.25">
      <c r="B96" s="229"/>
      <c r="C96" s="230"/>
      <c r="D96" s="230"/>
      <c r="E96" s="229"/>
      <c r="F96" s="229"/>
      <c r="G96" s="229"/>
      <c r="H96" s="229"/>
      <c r="I96" s="229"/>
      <c r="J96" s="229"/>
      <c r="K96" s="229"/>
      <c r="L96" s="229"/>
      <c r="M96" s="229"/>
      <c r="N96" s="229"/>
      <c r="O96" s="229"/>
      <c r="P96" s="229"/>
      <c r="Q96" s="229"/>
      <c r="R96" s="229"/>
      <c r="S96" s="229"/>
      <c r="T96" s="229"/>
      <c r="U96" s="229"/>
      <c r="V96" s="229"/>
      <c r="W96" s="229"/>
      <c r="X96" s="229"/>
      <c r="Y96" s="229"/>
    </row>
    <row r="97" spans="2:25" s="66" customFormat="1" x14ac:dyDescent="0.25">
      <c r="B97" s="229"/>
      <c r="C97" s="230"/>
      <c r="D97" s="230"/>
      <c r="E97" s="229"/>
      <c r="F97" s="229"/>
      <c r="G97" s="229"/>
      <c r="H97" s="229"/>
      <c r="I97" s="229"/>
      <c r="J97" s="229"/>
      <c r="K97" s="229"/>
      <c r="L97" s="229"/>
      <c r="M97" s="229"/>
      <c r="N97" s="229"/>
      <c r="O97" s="229"/>
      <c r="P97" s="229"/>
      <c r="Q97" s="229"/>
      <c r="R97" s="229"/>
      <c r="S97" s="229"/>
      <c r="T97" s="229"/>
      <c r="U97" s="229"/>
      <c r="V97" s="229"/>
      <c r="W97" s="229"/>
      <c r="X97" s="229"/>
      <c r="Y97" s="229"/>
    </row>
    <row r="98" spans="2:25" s="66" customFormat="1" x14ac:dyDescent="0.25">
      <c r="B98" s="229"/>
      <c r="C98" s="230"/>
      <c r="D98" s="230"/>
      <c r="E98" s="229"/>
      <c r="F98" s="229"/>
      <c r="G98" s="229"/>
      <c r="H98" s="229"/>
      <c r="I98" s="229"/>
      <c r="J98" s="229"/>
      <c r="K98" s="229"/>
      <c r="L98" s="229"/>
      <c r="M98" s="229"/>
      <c r="N98" s="229"/>
      <c r="O98" s="229"/>
      <c r="P98" s="229"/>
      <c r="Q98" s="229"/>
      <c r="R98" s="229"/>
      <c r="S98" s="229"/>
      <c r="T98" s="229"/>
      <c r="U98" s="229"/>
      <c r="V98" s="229"/>
      <c r="W98" s="229"/>
      <c r="X98" s="229"/>
      <c r="Y98" s="229"/>
    </row>
    <row r="99" spans="2:25" s="66" customFormat="1" x14ac:dyDescent="0.25">
      <c r="B99" s="229"/>
      <c r="C99" s="230"/>
      <c r="D99" s="230"/>
      <c r="E99" s="229"/>
      <c r="F99" s="229"/>
      <c r="G99" s="229"/>
      <c r="H99" s="229"/>
      <c r="I99" s="229"/>
      <c r="J99" s="229"/>
      <c r="K99" s="229"/>
      <c r="L99" s="229"/>
      <c r="M99" s="229"/>
      <c r="N99" s="229"/>
      <c r="O99" s="229"/>
      <c r="P99" s="229"/>
      <c r="Q99" s="229"/>
      <c r="R99" s="229"/>
      <c r="S99" s="229"/>
      <c r="T99" s="229"/>
      <c r="U99" s="229"/>
      <c r="V99" s="229"/>
      <c r="W99" s="229"/>
      <c r="X99" s="229"/>
      <c r="Y99" s="229"/>
    </row>
    <row r="100" spans="2:25" s="66" customFormat="1" x14ac:dyDescent="0.25">
      <c r="B100" s="229"/>
      <c r="C100" s="230"/>
      <c r="D100" s="230"/>
      <c r="E100" s="229"/>
      <c r="F100" s="229"/>
      <c r="G100" s="229"/>
      <c r="H100" s="229"/>
      <c r="I100" s="229"/>
      <c r="J100" s="229"/>
      <c r="K100" s="229"/>
      <c r="L100" s="229"/>
      <c r="M100" s="229"/>
      <c r="N100" s="229"/>
      <c r="O100" s="229"/>
      <c r="P100" s="229"/>
      <c r="Q100" s="229"/>
      <c r="R100" s="229"/>
      <c r="S100" s="229"/>
      <c r="T100" s="229"/>
      <c r="U100" s="229"/>
      <c r="V100" s="229"/>
      <c r="W100" s="229"/>
      <c r="X100" s="229"/>
      <c r="Y100" s="229"/>
    </row>
    <row r="101" spans="2:25" s="66" customFormat="1" x14ac:dyDescent="0.25">
      <c r="B101" s="229"/>
      <c r="C101" s="230"/>
      <c r="D101" s="230"/>
      <c r="E101" s="229"/>
      <c r="F101" s="229"/>
      <c r="G101" s="229"/>
      <c r="H101" s="229"/>
      <c r="I101" s="229"/>
      <c r="J101" s="229"/>
      <c r="K101" s="229"/>
      <c r="L101" s="229"/>
      <c r="M101" s="229"/>
      <c r="N101" s="229"/>
      <c r="O101" s="229"/>
      <c r="P101" s="229"/>
      <c r="Q101" s="229"/>
      <c r="R101" s="229"/>
      <c r="S101" s="229"/>
      <c r="T101" s="229"/>
      <c r="U101" s="229"/>
      <c r="V101" s="229"/>
      <c r="W101" s="229"/>
      <c r="X101" s="229"/>
      <c r="Y101" s="229"/>
    </row>
    <row r="102" spans="2:25" s="66" customFormat="1" x14ac:dyDescent="0.25">
      <c r="B102" s="229"/>
      <c r="C102" s="230"/>
      <c r="D102" s="230"/>
      <c r="E102" s="229"/>
      <c r="F102" s="229"/>
      <c r="G102" s="229"/>
      <c r="H102" s="229"/>
      <c r="I102" s="229"/>
      <c r="J102" s="229"/>
      <c r="K102" s="229"/>
      <c r="L102" s="229"/>
      <c r="M102" s="229"/>
      <c r="N102" s="229"/>
      <c r="O102" s="229"/>
      <c r="P102" s="229"/>
      <c r="Q102" s="229"/>
      <c r="R102" s="229"/>
      <c r="S102" s="229"/>
      <c r="T102" s="229"/>
      <c r="U102" s="229"/>
      <c r="V102" s="229"/>
      <c r="W102" s="229"/>
      <c r="X102" s="229"/>
      <c r="Y102" s="229"/>
    </row>
    <row r="103" spans="2:25" s="66" customFormat="1" x14ac:dyDescent="0.25">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row>
    <row r="104" spans="2:25" s="66" customFormat="1" x14ac:dyDescent="0.25">
      <c r="B104" s="229"/>
      <c r="C104" s="229"/>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row>
    <row r="105" spans="2:25" s="66" customFormat="1" x14ac:dyDescent="0.25">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row>
    <row r="106" spans="2:25" s="66" customFormat="1" x14ac:dyDescent="0.25">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row>
    <row r="107" spans="2:25" s="66" customFormat="1" x14ac:dyDescent="0.25">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row>
    <row r="108" spans="2:25" s="66" customFormat="1" x14ac:dyDescent="0.25">
      <c r="B108" s="229"/>
      <c r="C108" s="229"/>
      <c r="D108" s="229"/>
      <c r="E108" s="229"/>
      <c r="F108" s="229"/>
      <c r="G108" s="229"/>
      <c r="H108" s="229"/>
      <c r="I108" s="229"/>
      <c r="J108" s="229"/>
      <c r="K108" s="229"/>
      <c r="L108" s="229"/>
      <c r="M108" s="229"/>
      <c r="N108" s="229"/>
      <c r="O108" s="229"/>
      <c r="P108" s="229"/>
      <c r="Q108" s="229"/>
      <c r="R108" s="229"/>
      <c r="S108" s="229"/>
      <c r="T108" s="229"/>
      <c r="U108" s="229"/>
      <c r="V108" s="229"/>
      <c r="W108" s="229"/>
      <c r="X108" s="229"/>
      <c r="Y108" s="229"/>
    </row>
    <row r="109" spans="2:25" s="66" customFormat="1" x14ac:dyDescent="0.25">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row>
    <row r="110" spans="2:25" s="66" customFormat="1" x14ac:dyDescent="0.25">
      <c r="B110" s="229"/>
      <c r="C110" s="229"/>
      <c r="D110" s="229"/>
      <c r="E110" s="229"/>
      <c r="F110" s="229"/>
      <c r="G110" s="229"/>
      <c r="H110" s="229"/>
      <c r="I110" s="229"/>
      <c r="J110" s="229"/>
      <c r="K110" s="229"/>
      <c r="L110" s="229"/>
      <c r="M110" s="229"/>
      <c r="N110" s="229"/>
      <c r="O110" s="229"/>
      <c r="P110" s="229"/>
      <c r="Q110" s="229"/>
      <c r="R110" s="229"/>
      <c r="S110" s="229"/>
      <c r="T110" s="229"/>
      <c r="U110" s="229"/>
      <c r="V110" s="229"/>
      <c r="W110" s="229"/>
      <c r="X110" s="229"/>
      <c r="Y110" s="229"/>
    </row>
    <row r="111" spans="2:25" s="66" customFormat="1" x14ac:dyDescent="0.25">
      <c r="B111" s="229"/>
      <c r="C111" s="229"/>
      <c r="D111" s="229"/>
      <c r="E111" s="229"/>
      <c r="F111" s="229"/>
      <c r="G111" s="229"/>
      <c r="H111" s="229"/>
      <c r="I111" s="229"/>
      <c r="J111" s="229"/>
      <c r="K111" s="229"/>
      <c r="L111" s="229"/>
      <c r="M111" s="229"/>
      <c r="N111" s="229"/>
      <c r="O111" s="229"/>
      <c r="P111" s="229"/>
      <c r="Q111" s="229"/>
      <c r="R111" s="229"/>
      <c r="S111" s="229"/>
      <c r="T111" s="229"/>
      <c r="U111" s="229"/>
      <c r="V111" s="229"/>
      <c r="W111" s="229"/>
      <c r="X111" s="229"/>
      <c r="Y111" s="229"/>
    </row>
    <row r="112" spans="2:25" s="66" customFormat="1" x14ac:dyDescent="0.25">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row>
    <row r="113" spans="2:25" s="66" customFormat="1" x14ac:dyDescent="0.25">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row>
    <row r="114" spans="2:25" s="66" customFormat="1" x14ac:dyDescent="0.25">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row>
    <row r="115" spans="2:25" x14ac:dyDescent="0.25">
      <c r="B115" s="204"/>
      <c r="C115" s="204"/>
      <c r="D115" s="204"/>
      <c r="E115" s="204"/>
      <c r="F115" s="204"/>
      <c r="G115" s="204"/>
      <c r="H115" s="204"/>
      <c r="I115" s="204"/>
      <c r="J115" s="204"/>
      <c r="K115" s="204"/>
      <c r="L115" s="204"/>
      <c r="M115" s="204"/>
      <c r="N115" s="204"/>
      <c r="O115" s="204"/>
      <c r="P115" s="204"/>
      <c r="Q115" s="204"/>
      <c r="R115" s="204"/>
      <c r="S115" s="204"/>
      <c r="T115" s="204"/>
      <c r="U115" s="204"/>
      <c r="V115" s="204"/>
      <c r="W115" s="204"/>
      <c r="X115" s="204"/>
      <c r="Y115" s="204"/>
    </row>
    <row r="116" spans="2:25" ht="13.5" thickBot="1" x14ac:dyDescent="0.3">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row>
  </sheetData>
  <sortState xmlns:xlrd2="http://schemas.microsoft.com/office/spreadsheetml/2017/richdata2" ref="C104:D120">
    <sortCondition descending="1" ref="D104:D120"/>
  </sortState>
  <mergeCells count="10">
    <mergeCell ref="A1:N1"/>
    <mergeCell ref="M26:N27"/>
    <mergeCell ref="H26:H27"/>
    <mergeCell ref="C26:G26"/>
    <mergeCell ref="C3:M3"/>
    <mergeCell ref="A3:A4"/>
    <mergeCell ref="B3:B4"/>
    <mergeCell ref="A26:A27"/>
    <mergeCell ref="B26:B27"/>
    <mergeCell ref="K26:L27"/>
  </mergeCells>
  <printOptions horizontalCentered="1" verticalCentered="1"/>
  <pageMargins left="0.62992125984251968" right="0.62992125984251968" top="0" bottom="0"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pageSetUpPr fitToPage="1"/>
  </sheetPr>
  <dimension ref="A2:X149"/>
  <sheetViews>
    <sheetView showGridLines="0" zoomScale="80" zoomScaleNormal="80" workbookViewId="0">
      <selection activeCell="A45" sqref="A45:K48"/>
    </sheetView>
  </sheetViews>
  <sheetFormatPr defaultRowHeight="15" x14ac:dyDescent="0.25"/>
  <sheetData>
    <row r="2" spans="1:24" ht="18.75" x14ac:dyDescent="0.3">
      <c r="A2" s="147"/>
    </row>
    <row r="4" spans="1:24" ht="18.75" x14ac:dyDescent="0.25">
      <c r="X4" s="184"/>
    </row>
    <row r="5" spans="1:24" ht="18.75" x14ac:dyDescent="0.25">
      <c r="X5" s="184"/>
    </row>
    <row r="45" spans="1:11" x14ac:dyDescent="0.25">
      <c r="A45" s="258"/>
      <c r="B45" s="258"/>
      <c r="C45" s="258"/>
      <c r="D45" s="258"/>
      <c r="E45" s="258"/>
      <c r="F45" s="258"/>
      <c r="G45" s="258"/>
      <c r="H45" s="258"/>
      <c r="I45" s="258"/>
      <c r="J45" s="258"/>
      <c r="K45" s="258"/>
    </row>
    <row r="46" spans="1:11" x14ac:dyDescent="0.25">
      <c r="A46" s="258"/>
      <c r="B46" s="258"/>
      <c r="C46" s="258"/>
      <c r="D46" s="258"/>
      <c r="E46" s="258"/>
      <c r="F46" s="258"/>
      <c r="G46" s="258"/>
      <c r="H46" s="258"/>
      <c r="I46" s="258"/>
      <c r="J46" s="258"/>
      <c r="K46" s="258"/>
    </row>
    <row r="47" spans="1:11" x14ac:dyDescent="0.25">
      <c r="A47" s="258"/>
      <c r="B47" s="258"/>
      <c r="C47" s="258"/>
      <c r="D47" s="258"/>
      <c r="E47" s="258"/>
      <c r="F47" s="258"/>
      <c r="G47" s="258"/>
      <c r="H47" s="258"/>
      <c r="I47" s="258"/>
      <c r="J47" s="258"/>
      <c r="K47" s="258"/>
    </row>
    <row r="48" spans="1:11" x14ac:dyDescent="0.25">
      <c r="A48" s="258"/>
      <c r="B48" s="258"/>
      <c r="C48" s="258"/>
      <c r="D48" s="258"/>
      <c r="E48" s="258"/>
      <c r="F48" s="258"/>
      <c r="G48" s="258"/>
      <c r="H48" s="258"/>
      <c r="I48" s="258"/>
      <c r="J48" s="258"/>
      <c r="K48" s="258"/>
    </row>
    <row r="87" spans="1:24" x14ac:dyDescent="0.25">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row>
    <row r="88" spans="1:24" x14ac:dyDescent="0.25">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row>
    <row r="89" spans="1:24" x14ac:dyDescent="0.25">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row>
    <row r="90" spans="1:24" x14ac:dyDescent="0.25">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row>
    <row r="91" spans="1:24" x14ac:dyDescent="0.25">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row>
    <row r="92" spans="1:24" x14ac:dyDescent="0.25">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row>
    <row r="93" spans="1:24" x14ac:dyDescent="0.25">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row>
    <row r="94" spans="1:24" x14ac:dyDescent="0.25">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row>
    <row r="95" spans="1:24" x14ac:dyDescent="0.25">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row>
    <row r="96" spans="1:24" x14ac:dyDescent="0.25">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row>
    <row r="97" spans="1:24" x14ac:dyDescent="0.25">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row>
    <row r="98" spans="1:24" x14ac:dyDescent="0.25">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row>
    <row r="99" spans="1:24" x14ac:dyDescent="0.25">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row>
    <row r="100" spans="1:24" x14ac:dyDescent="0.25">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row>
    <row r="101" spans="1:24" x14ac:dyDescent="0.25">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row>
    <row r="102" spans="1:24" x14ac:dyDescent="0.25">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row>
    <row r="103" spans="1:24" x14ac:dyDescent="0.25">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row>
    <row r="104" spans="1:24" x14ac:dyDescent="0.25">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row>
    <row r="105" spans="1:24" x14ac:dyDescent="0.25">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row>
    <row r="106" spans="1:24" x14ac:dyDescent="0.25">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row>
    <row r="107" spans="1:24" x14ac:dyDescent="0.25">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row>
    <row r="108" spans="1:24" x14ac:dyDescent="0.25">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row>
    <row r="109" spans="1:24" x14ac:dyDescent="0.2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row>
    <row r="110" spans="1:24" x14ac:dyDescent="0.25">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row>
    <row r="111" spans="1:24" x14ac:dyDescent="0.25">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row>
    <row r="112" spans="1:24" x14ac:dyDescent="0.25">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row>
    <row r="113" spans="1:24" x14ac:dyDescent="0.25">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row>
    <row r="114" spans="1:24" x14ac:dyDescent="0.25">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row>
    <row r="115" spans="1:24" x14ac:dyDescent="0.25">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row>
    <row r="116" spans="1:24" x14ac:dyDescent="0.25">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row>
    <row r="117" spans="1:24" x14ac:dyDescent="0.25">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row>
    <row r="118" spans="1:24" x14ac:dyDescent="0.25">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row>
    <row r="119" spans="1:24" x14ac:dyDescent="0.2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row>
    <row r="120" spans="1:24" x14ac:dyDescent="0.2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row>
    <row r="121" spans="1:24" x14ac:dyDescent="0.25">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row>
    <row r="122" spans="1:24" x14ac:dyDescent="0.25">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row>
    <row r="123" spans="1:24" x14ac:dyDescent="0.25">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row>
    <row r="124" spans="1:24" x14ac:dyDescent="0.25">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row>
    <row r="125" spans="1:24" x14ac:dyDescent="0.25">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row>
    <row r="126" spans="1:24" x14ac:dyDescent="0.25">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row>
    <row r="127" spans="1:24" x14ac:dyDescent="0.25">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row>
    <row r="128" spans="1:24" x14ac:dyDescent="0.25">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row>
    <row r="129" spans="1:24" x14ac:dyDescent="0.25">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row>
    <row r="130" spans="1:24" x14ac:dyDescent="0.25">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row>
    <row r="131" spans="1:24" x14ac:dyDescent="0.25">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row>
    <row r="132" spans="1:24" x14ac:dyDescent="0.25">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row>
    <row r="133" spans="1:24" x14ac:dyDescent="0.25">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row>
    <row r="134" spans="1:24" x14ac:dyDescent="0.25">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row>
    <row r="135" spans="1:24" x14ac:dyDescent="0.25">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row>
    <row r="136" spans="1:24" x14ac:dyDescent="0.25">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row>
    <row r="137" spans="1:24" x14ac:dyDescent="0.25">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row>
    <row r="138" spans="1:24" x14ac:dyDescent="0.25">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row>
    <row r="139" spans="1:24" x14ac:dyDescent="0.25">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row>
    <row r="140" spans="1:24" x14ac:dyDescent="0.25">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row>
    <row r="141" spans="1:24" x14ac:dyDescent="0.25">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row>
    <row r="142" spans="1:24" x14ac:dyDescent="0.25">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row>
    <row r="143" spans="1:24" x14ac:dyDescent="0.25">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row>
    <row r="144" spans="1:24" x14ac:dyDescent="0.25">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row>
    <row r="145" spans="1:24" x14ac:dyDescent="0.25">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row>
    <row r="146" spans="1:24" x14ac:dyDescent="0.25">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row>
    <row r="147" spans="1:24" x14ac:dyDescent="0.25">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row>
    <row r="148" spans="1:24" x14ac:dyDescent="0.25">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row>
    <row r="149" spans="1:24" x14ac:dyDescent="0.25">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row>
  </sheetData>
  <printOptions horizontalCentered="1" verticalCentered="1"/>
  <pageMargins left="0.62992125984251968" right="0.62992125984251968" top="0" bottom="0" header="0.31496062992125984" footer="0.31496062992125984"/>
  <pageSetup paperSize="9"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K48"/>
  <sheetViews>
    <sheetView showGridLines="0" zoomScale="90" zoomScaleNormal="90" workbookViewId="0">
      <selection activeCell="D12" sqref="D12"/>
    </sheetView>
  </sheetViews>
  <sheetFormatPr defaultColWidth="6.85546875" defaultRowHeight="12.75" x14ac:dyDescent="0.25"/>
  <cols>
    <col min="1" max="1" width="5.5703125" style="39" customWidth="1"/>
    <col min="2" max="2" width="19.140625" style="39" customWidth="1"/>
    <col min="3" max="6" width="13.28515625" style="39" customWidth="1"/>
    <col min="7" max="16384" width="6.85546875" style="39"/>
  </cols>
  <sheetData>
    <row r="1" spans="1:10" ht="23.25" customHeight="1" x14ac:dyDescent="0.25">
      <c r="A1" s="6" t="s">
        <v>216</v>
      </c>
      <c r="B1" s="6"/>
      <c r="C1" s="6"/>
      <c r="D1" s="6"/>
      <c r="E1" s="6"/>
      <c r="F1" s="6"/>
    </row>
    <row r="2" spans="1:10" ht="13.5" thickBot="1" x14ac:dyDescent="0.25">
      <c r="C2" s="50"/>
      <c r="F2" s="55" t="s">
        <v>0</v>
      </c>
    </row>
    <row r="3" spans="1:10" ht="59.25" customHeight="1" x14ac:dyDescent="0.2">
      <c r="A3" s="106" t="s">
        <v>1</v>
      </c>
      <c r="B3" s="107" t="s">
        <v>33</v>
      </c>
      <c r="C3" s="270" t="s">
        <v>34</v>
      </c>
      <c r="D3" s="270" t="s">
        <v>35</v>
      </c>
      <c r="E3" s="270" t="s">
        <v>36</v>
      </c>
      <c r="F3" s="108" t="s">
        <v>37</v>
      </c>
      <c r="J3" s="176"/>
    </row>
    <row r="4" spans="1:10" x14ac:dyDescent="0.25">
      <c r="A4" s="110"/>
      <c r="B4" s="111" t="s">
        <v>38</v>
      </c>
      <c r="C4" s="210">
        <v>5396495</v>
      </c>
      <c r="D4" s="210">
        <v>1329580</v>
      </c>
      <c r="E4" s="210">
        <v>3945616</v>
      </c>
      <c r="F4" s="219">
        <v>1450879</v>
      </c>
      <c r="G4" s="51"/>
    </row>
    <row r="5" spans="1:10" x14ac:dyDescent="0.25">
      <c r="A5" s="112">
        <v>1</v>
      </c>
      <c r="B5" s="53" t="s">
        <v>73</v>
      </c>
      <c r="C5" s="282">
        <v>548478</v>
      </c>
      <c r="D5" s="282">
        <v>169184</v>
      </c>
      <c r="E5" s="282">
        <v>373842</v>
      </c>
      <c r="F5" s="283">
        <v>174636</v>
      </c>
      <c r="G5" s="51"/>
    </row>
    <row r="6" spans="1:10" x14ac:dyDescent="0.25">
      <c r="A6" s="112">
        <v>2</v>
      </c>
      <c r="B6" s="53" t="s">
        <v>3</v>
      </c>
      <c r="C6" s="282">
        <v>843122</v>
      </c>
      <c r="D6" s="282">
        <v>297155</v>
      </c>
      <c r="E6" s="282">
        <v>602812</v>
      </c>
      <c r="F6" s="283">
        <v>240310</v>
      </c>
      <c r="G6" s="51"/>
    </row>
    <row r="7" spans="1:10" x14ac:dyDescent="0.25">
      <c r="A7" s="112">
        <v>3</v>
      </c>
      <c r="B7" s="53" t="s">
        <v>4</v>
      </c>
      <c r="C7" s="282">
        <v>538516</v>
      </c>
      <c r="D7" s="282">
        <v>73641</v>
      </c>
      <c r="E7" s="282">
        <v>420239</v>
      </c>
      <c r="F7" s="283">
        <v>118277</v>
      </c>
      <c r="G7" s="51"/>
    </row>
    <row r="8" spans="1:10" x14ac:dyDescent="0.25">
      <c r="A8" s="112">
        <v>4</v>
      </c>
      <c r="B8" s="53" t="s">
        <v>5</v>
      </c>
      <c r="C8" s="282">
        <v>501920</v>
      </c>
      <c r="D8" s="282">
        <v>68422</v>
      </c>
      <c r="E8" s="282">
        <v>342689</v>
      </c>
      <c r="F8" s="283">
        <v>159231</v>
      </c>
      <c r="G8" s="51"/>
    </row>
    <row r="9" spans="1:10" x14ac:dyDescent="0.25">
      <c r="A9" s="112">
        <v>5</v>
      </c>
      <c r="B9" s="53" t="s">
        <v>7</v>
      </c>
      <c r="C9" s="282">
        <v>641689</v>
      </c>
      <c r="D9" s="282">
        <v>225109</v>
      </c>
      <c r="E9" s="282">
        <v>511594</v>
      </c>
      <c r="F9" s="283">
        <v>130095</v>
      </c>
      <c r="G9" s="51"/>
    </row>
    <row r="10" spans="1:10" x14ac:dyDescent="0.25">
      <c r="A10" s="112">
        <v>6</v>
      </c>
      <c r="B10" s="53" t="s">
        <v>6</v>
      </c>
      <c r="C10" s="282">
        <v>424746</v>
      </c>
      <c r="D10" s="282">
        <v>215992</v>
      </c>
      <c r="E10" s="282">
        <v>303735</v>
      </c>
      <c r="F10" s="283">
        <v>121011</v>
      </c>
      <c r="G10" s="51"/>
    </row>
    <row r="11" spans="1:10" x14ac:dyDescent="0.25">
      <c r="A11" s="112">
        <v>7</v>
      </c>
      <c r="B11" s="53" t="s">
        <v>243</v>
      </c>
      <c r="C11" s="282">
        <v>145695</v>
      </c>
      <c r="D11" s="282">
        <v>14482</v>
      </c>
      <c r="E11" s="282">
        <v>103269</v>
      </c>
      <c r="F11" s="283">
        <v>42426</v>
      </c>
      <c r="G11" s="51"/>
    </row>
    <row r="12" spans="1:10" x14ac:dyDescent="0.25">
      <c r="A12" s="112">
        <v>8</v>
      </c>
      <c r="B12" s="53" t="s">
        <v>8</v>
      </c>
      <c r="C12" s="282">
        <v>565116</v>
      </c>
      <c r="D12" s="282">
        <v>121673</v>
      </c>
      <c r="E12" s="282">
        <v>417327</v>
      </c>
      <c r="F12" s="283">
        <v>147789</v>
      </c>
      <c r="G12" s="51"/>
    </row>
    <row r="13" spans="1:10" x14ac:dyDescent="0.25">
      <c r="A13" s="112">
        <v>9</v>
      </c>
      <c r="B13" s="53" t="s">
        <v>31</v>
      </c>
      <c r="C13" s="282">
        <v>332844</v>
      </c>
      <c r="D13" s="282">
        <v>49526</v>
      </c>
      <c r="E13" s="282">
        <v>239917</v>
      </c>
      <c r="F13" s="283">
        <v>92927</v>
      </c>
      <c r="G13" s="51"/>
    </row>
    <row r="14" spans="1:10" x14ac:dyDescent="0.25">
      <c r="A14" s="112">
        <v>10</v>
      </c>
      <c r="B14" s="53" t="s">
        <v>229</v>
      </c>
      <c r="C14" s="282">
        <v>353854</v>
      </c>
      <c r="D14" s="282">
        <v>66193</v>
      </c>
      <c r="E14" s="282">
        <v>265352</v>
      </c>
      <c r="F14" s="283">
        <v>88502</v>
      </c>
      <c r="G14" s="51"/>
    </row>
    <row r="15" spans="1:10" x14ac:dyDescent="0.25">
      <c r="A15" s="112">
        <v>11</v>
      </c>
      <c r="B15" s="53" t="s">
        <v>232</v>
      </c>
      <c r="C15" s="282">
        <v>500515</v>
      </c>
      <c r="D15" s="282">
        <v>28203</v>
      </c>
      <c r="E15" s="282">
        <v>364840</v>
      </c>
      <c r="F15" s="283">
        <v>135675</v>
      </c>
      <c r="G15" s="51"/>
    </row>
    <row r="16" spans="1:10" x14ac:dyDescent="0.25">
      <c r="A16" s="110"/>
      <c r="B16" s="111" t="s">
        <v>39</v>
      </c>
      <c r="C16" s="210">
        <v>1064201</v>
      </c>
      <c r="D16" s="210">
        <v>29145</v>
      </c>
      <c r="E16" s="210">
        <v>775401</v>
      </c>
      <c r="F16" s="219">
        <v>288800</v>
      </c>
      <c r="G16" s="51"/>
    </row>
    <row r="17" spans="1:7" x14ac:dyDescent="0.25">
      <c r="A17" s="112">
        <v>12</v>
      </c>
      <c r="B17" s="53" t="s">
        <v>28</v>
      </c>
      <c r="C17" s="282">
        <v>332442</v>
      </c>
      <c r="D17" s="282">
        <v>86</v>
      </c>
      <c r="E17" s="282">
        <v>220666</v>
      </c>
      <c r="F17" s="283">
        <v>111776</v>
      </c>
      <c r="G17" s="51"/>
    </row>
    <row r="18" spans="1:7" x14ac:dyDescent="0.25">
      <c r="A18" s="112">
        <v>13</v>
      </c>
      <c r="B18" s="53" t="s">
        <v>26</v>
      </c>
      <c r="C18" s="282">
        <v>234696</v>
      </c>
      <c r="D18" s="282">
        <v>18641</v>
      </c>
      <c r="E18" s="282">
        <v>185893</v>
      </c>
      <c r="F18" s="283">
        <v>48803</v>
      </c>
      <c r="G18" s="51"/>
    </row>
    <row r="19" spans="1:7" x14ac:dyDescent="0.25">
      <c r="A19" s="112">
        <v>14</v>
      </c>
      <c r="B19" s="53" t="s">
        <v>29</v>
      </c>
      <c r="C19" s="282">
        <v>188715</v>
      </c>
      <c r="D19" s="282">
        <v>9598</v>
      </c>
      <c r="E19" s="282">
        <v>153363</v>
      </c>
      <c r="F19" s="283">
        <v>35352</v>
      </c>
      <c r="G19" s="51"/>
    </row>
    <row r="20" spans="1:7" x14ac:dyDescent="0.25">
      <c r="A20" s="112">
        <v>15</v>
      </c>
      <c r="B20" s="53" t="s">
        <v>30</v>
      </c>
      <c r="C20" s="282">
        <v>124831</v>
      </c>
      <c r="D20" s="282">
        <v>379</v>
      </c>
      <c r="E20" s="282">
        <v>92662</v>
      </c>
      <c r="F20" s="283">
        <v>32169</v>
      </c>
      <c r="G20" s="51"/>
    </row>
    <row r="21" spans="1:7" x14ac:dyDescent="0.25">
      <c r="A21" s="112">
        <v>16</v>
      </c>
      <c r="B21" s="163" t="s">
        <v>230</v>
      </c>
      <c r="C21" s="282">
        <v>183517</v>
      </c>
      <c r="D21" s="282">
        <v>441</v>
      </c>
      <c r="E21" s="282">
        <v>122817</v>
      </c>
      <c r="F21" s="283">
        <v>60700</v>
      </c>
      <c r="G21" s="51"/>
    </row>
    <row r="22" spans="1:7" ht="13.5" thickBot="1" x14ac:dyDescent="0.3">
      <c r="A22" s="113"/>
      <c r="B22" s="114" t="s">
        <v>11</v>
      </c>
      <c r="C22" s="212">
        <v>6460696</v>
      </c>
      <c r="D22" s="212">
        <v>1358725</v>
      </c>
      <c r="E22" s="212">
        <v>4721017</v>
      </c>
      <c r="F22" s="213">
        <v>1739679</v>
      </c>
      <c r="G22" s="51"/>
    </row>
    <row r="45" spans="1:11" x14ac:dyDescent="0.25">
      <c r="A45" s="248"/>
      <c r="B45" s="248"/>
      <c r="C45" s="248"/>
      <c r="D45" s="248"/>
      <c r="E45" s="248"/>
      <c r="F45" s="248"/>
      <c r="G45" s="248"/>
      <c r="H45" s="248"/>
      <c r="I45" s="248"/>
      <c r="J45" s="248"/>
      <c r="K45" s="248"/>
    </row>
    <row r="46" spans="1:11" x14ac:dyDescent="0.25">
      <c r="A46" s="248"/>
      <c r="B46" s="248"/>
      <c r="C46" s="248"/>
      <c r="D46" s="248"/>
      <c r="E46" s="248"/>
      <c r="F46" s="248"/>
      <c r="G46" s="248"/>
      <c r="H46" s="248"/>
      <c r="I46" s="248"/>
      <c r="J46" s="248"/>
      <c r="K46" s="248"/>
    </row>
    <row r="47" spans="1:11" x14ac:dyDescent="0.25">
      <c r="A47" s="248"/>
      <c r="B47" s="248"/>
      <c r="C47" s="248"/>
      <c r="D47" s="248"/>
      <c r="E47" s="248"/>
      <c r="F47" s="248"/>
      <c r="G47" s="248"/>
      <c r="H47" s="248"/>
      <c r="I47" s="248"/>
      <c r="J47" s="248"/>
      <c r="K47" s="248"/>
    </row>
    <row r="48" spans="1:11" x14ac:dyDescent="0.25">
      <c r="A48" s="248"/>
      <c r="B48" s="248"/>
      <c r="C48" s="248"/>
      <c r="D48" s="248"/>
      <c r="E48" s="248"/>
      <c r="F48" s="248"/>
      <c r="G48" s="248"/>
      <c r="H48" s="248"/>
      <c r="I48" s="248"/>
      <c r="J48" s="248"/>
      <c r="K48" s="248"/>
    </row>
  </sheetData>
  <mergeCells count="1">
    <mergeCell ref="A1:F1"/>
  </mergeCells>
  <printOptions horizontalCentered="1" verticalCentered="1"/>
  <pageMargins left="0.62992125984251968" right="0.62992125984251968" top="0" bottom="0" header="0.31496062992125984" footer="0.31496062992125984"/>
  <pageSetup paperSize="9"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K48"/>
  <sheetViews>
    <sheetView showGridLines="0" zoomScale="80" zoomScaleNormal="80" workbookViewId="0">
      <selection activeCell="D13" sqref="D13"/>
    </sheetView>
  </sheetViews>
  <sheetFormatPr defaultColWidth="9.140625" defaultRowHeight="12.75" x14ac:dyDescent="0.2"/>
  <cols>
    <col min="1" max="1" width="4.140625" style="24" bestFit="1" customWidth="1"/>
    <col min="2" max="2" width="28.85546875" style="24" bestFit="1" customWidth="1"/>
    <col min="3" max="4" width="14.140625" style="24" customWidth="1"/>
    <col min="5" max="5" width="11.5703125" style="24" customWidth="1"/>
    <col min="6" max="6" width="13.140625" style="24" customWidth="1"/>
    <col min="7" max="16384" width="9.140625" style="24"/>
  </cols>
  <sheetData>
    <row r="1" spans="1:8" ht="27.75" customHeight="1" x14ac:dyDescent="0.3">
      <c r="A1" s="304" t="s">
        <v>217</v>
      </c>
      <c r="B1" s="304"/>
      <c r="C1" s="304"/>
      <c r="D1" s="304"/>
      <c r="E1" s="304"/>
      <c r="F1" s="304"/>
      <c r="G1" s="54"/>
      <c r="H1" s="54"/>
    </row>
    <row r="2" spans="1:8" ht="13.5" thickBot="1" x14ac:dyDescent="0.25">
      <c r="E2" s="55"/>
      <c r="F2" s="55" t="s">
        <v>0</v>
      </c>
    </row>
    <row r="3" spans="1:8" ht="55.5" customHeight="1" x14ac:dyDescent="0.2">
      <c r="A3" s="58" t="s">
        <v>1</v>
      </c>
      <c r="B3" s="170" t="s">
        <v>223</v>
      </c>
      <c r="C3" s="269" t="s">
        <v>34</v>
      </c>
      <c r="D3" s="269" t="s">
        <v>35</v>
      </c>
      <c r="E3" s="269" t="s">
        <v>36</v>
      </c>
      <c r="F3" s="59" t="s">
        <v>37</v>
      </c>
    </row>
    <row r="4" spans="1:8" ht="15" customHeight="1" x14ac:dyDescent="0.2">
      <c r="A4" s="60">
        <v>1</v>
      </c>
      <c r="B4" s="57" t="s">
        <v>12</v>
      </c>
      <c r="C4" s="155">
        <v>365202</v>
      </c>
      <c r="D4" s="155">
        <v>19522</v>
      </c>
      <c r="E4" s="155">
        <v>266773</v>
      </c>
      <c r="F4" s="222">
        <v>98429</v>
      </c>
      <c r="G4" s="56"/>
    </row>
    <row r="5" spans="1:8" ht="15" customHeight="1" x14ac:dyDescent="0.2">
      <c r="A5" s="60">
        <v>2</v>
      </c>
      <c r="B5" s="57" t="s">
        <v>13</v>
      </c>
      <c r="C5" s="155">
        <v>385322</v>
      </c>
      <c r="D5" s="155">
        <v>30749</v>
      </c>
      <c r="E5" s="155">
        <v>287752</v>
      </c>
      <c r="F5" s="222">
        <v>97570</v>
      </c>
      <c r="G5" s="56"/>
    </row>
    <row r="6" spans="1:8" ht="15" customHeight="1" x14ac:dyDescent="0.2">
      <c r="A6" s="60">
        <v>3</v>
      </c>
      <c r="B6" s="57" t="s">
        <v>14</v>
      </c>
      <c r="C6" s="155">
        <v>477531</v>
      </c>
      <c r="D6" s="155">
        <v>59730</v>
      </c>
      <c r="E6" s="155">
        <v>350726</v>
      </c>
      <c r="F6" s="222">
        <v>126805</v>
      </c>
      <c r="G6" s="56"/>
    </row>
    <row r="7" spans="1:8" ht="15" customHeight="1" x14ac:dyDescent="0.2">
      <c r="A7" s="60">
        <v>4</v>
      </c>
      <c r="B7" s="57" t="s">
        <v>202</v>
      </c>
      <c r="C7" s="155">
        <v>0</v>
      </c>
      <c r="D7" s="155">
        <v>0</v>
      </c>
      <c r="E7" s="155">
        <v>0</v>
      </c>
      <c r="F7" s="222">
        <v>0</v>
      </c>
      <c r="G7" s="56"/>
    </row>
    <row r="8" spans="1:8" ht="15" customHeight="1" x14ac:dyDescent="0.2">
      <c r="A8" s="60">
        <v>5</v>
      </c>
      <c r="B8" s="57" t="s">
        <v>15</v>
      </c>
      <c r="C8" s="155">
        <v>65042</v>
      </c>
      <c r="D8" s="155">
        <v>62885</v>
      </c>
      <c r="E8" s="155">
        <v>48737</v>
      </c>
      <c r="F8" s="222">
        <v>16305</v>
      </c>
      <c r="G8" s="56"/>
    </row>
    <row r="9" spans="1:8" ht="15" customHeight="1" x14ac:dyDescent="0.2">
      <c r="A9" s="60">
        <v>6</v>
      </c>
      <c r="B9" s="57" t="s">
        <v>16</v>
      </c>
      <c r="C9" s="155">
        <v>683</v>
      </c>
      <c r="D9" s="155">
        <v>23</v>
      </c>
      <c r="E9" s="155">
        <v>535</v>
      </c>
      <c r="F9" s="222">
        <v>148</v>
      </c>
      <c r="G9" s="56"/>
    </row>
    <row r="10" spans="1:8" ht="15" customHeight="1" x14ac:dyDescent="0.2">
      <c r="A10" s="60">
        <v>7</v>
      </c>
      <c r="B10" s="57" t="s">
        <v>17</v>
      </c>
      <c r="C10" s="155">
        <v>53025</v>
      </c>
      <c r="D10" s="155">
        <v>28203</v>
      </c>
      <c r="E10" s="155">
        <v>38123</v>
      </c>
      <c r="F10" s="222">
        <v>14902</v>
      </c>
      <c r="G10" s="56"/>
    </row>
    <row r="11" spans="1:8" ht="15" customHeight="1" x14ac:dyDescent="0.2">
      <c r="A11" s="60">
        <v>8</v>
      </c>
      <c r="B11" s="57" t="s">
        <v>203</v>
      </c>
      <c r="C11" s="155">
        <v>450764</v>
      </c>
      <c r="D11" s="155">
        <v>262480</v>
      </c>
      <c r="E11" s="155">
        <v>320296</v>
      </c>
      <c r="F11" s="222">
        <v>130468</v>
      </c>
      <c r="G11" s="56"/>
    </row>
    <row r="12" spans="1:8" ht="15" customHeight="1" x14ac:dyDescent="0.2">
      <c r="A12" s="60">
        <v>9</v>
      </c>
      <c r="B12" s="57" t="s">
        <v>204</v>
      </c>
      <c r="C12" s="155">
        <v>852104</v>
      </c>
      <c r="D12" s="155">
        <v>326676</v>
      </c>
      <c r="E12" s="155">
        <v>577181</v>
      </c>
      <c r="F12" s="222">
        <v>274923</v>
      </c>
      <c r="G12" s="56"/>
    </row>
    <row r="13" spans="1:8" ht="15" customHeight="1" x14ac:dyDescent="0.2">
      <c r="A13" s="60">
        <v>10</v>
      </c>
      <c r="B13" s="57" t="s">
        <v>18</v>
      </c>
      <c r="C13" s="155">
        <v>2397760</v>
      </c>
      <c r="D13" s="155">
        <v>366864</v>
      </c>
      <c r="E13" s="155">
        <v>1805350</v>
      </c>
      <c r="F13" s="222">
        <v>592410</v>
      </c>
      <c r="G13" s="56"/>
    </row>
    <row r="14" spans="1:8" ht="15" customHeight="1" x14ac:dyDescent="0.2">
      <c r="A14" s="60">
        <v>11</v>
      </c>
      <c r="B14" s="57" t="s">
        <v>205</v>
      </c>
      <c r="C14" s="155">
        <v>7192</v>
      </c>
      <c r="D14" s="155">
        <v>6149</v>
      </c>
      <c r="E14" s="155">
        <v>5404</v>
      </c>
      <c r="F14" s="222">
        <v>1788</v>
      </c>
      <c r="G14" s="56"/>
    </row>
    <row r="15" spans="1:8" ht="15" customHeight="1" x14ac:dyDescent="0.2">
      <c r="A15" s="60">
        <v>12</v>
      </c>
      <c r="B15" s="57" t="s">
        <v>19</v>
      </c>
      <c r="C15" s="155">
        <v>1339</v>
      </c>
      <c r="D15" s="155">
        <v>427</v>
      </c>
      <c r="E15" s="155">
        <v>1023</v>
      </c>
      <c r="F15" s="222">
        <v>316</v>
      </c>
      <c r="G15" s="56"/>
    </row>
    <row r="16" spans="1:8" ht="15" customHeight="1" x14ac:dyDescent="0.2">
      <c r="A16" s="60">
        <v>13</v>
      </c>
      <c r="B16" s="57" t="s">
        <v>20</v>
      </c>
      <c r="C16" s="155">
        <v>175314</v>
      </c>
      <c r="D16" s="155">
        <v>100119</v>
      </c>
      <c r="E16" s="155">
        <v>132767</v>
      </c>
      <c r="F16" s="222">
        <v>42547</v>
      </c>
      <c r="G16" s="56"/>
    </row>
    <row r="17" spans="1:7" ht="15" customHeight="1" x14ac:dyDescent="0.2">
      <c r="A17" s="60">
        <v>14</v>
      </c>
      <c r="B17" s="57" t="s">
        <v>206</v>
      </c>
      <c r="C17" s="155">
        <v>19181</v>
      </c>
      <c r="D17" s="155">
        <v>6346</v>
      </c>
      <c r="E17" s="155">
        <v>11872</v>
      </c>
      <c r="F17" s="222">
        <v>7309</v>
      </c>
      <c r="G17" s="56"/>
    </row>
    <row r="18" spans="1:7" ht="15" customHeight="1" x14ac:dyDescent="0.2">
      <c r="A18" s="60">
        <v>15</v>
      </c>
      <c r="B18" s="57" t="s">
        <v>21</v>
      </c>
      <c r="C18" s="155">
        <v>111</v>
      </c>
      <c r="D18" s="155">
        <v>5</v>
      </c>
      <c r="E18" s="155">
        <v>85</v>
      </c>
      <c r="F18" s="222">
        <v>26</v>
      </c>
      <c r="G18" s="56"/>
    </row>
    <row r="19" spans="1:7" ht="15" customHeight="1" x14ac:dyDescent="0.2">
      <c r="A19" s="60">
        <v>16</v>
      </c>
      <c r="B19" s="57" t="s">
        <v>22</v>
      </c>
      <c r="C19" s="155">
        <v>56017</v>
      </c>
      <c r="D19" s="155">
        <v>57045</v>
      </c>
      <c r="E19" s="155">
        <v>43830</v>
      </c>
      <c r="F19" s="222">
        <v>12187</v>
      </c>
      <c r="G19" s="56"/>
    </row>
    <row r="20" spans="1:7" ht="15" customHeight="1" x14ac:dyDescent="0.2">
      <c r="A20" s="60">
        <v>17</v>
      </c>
      <c r="B20" s="57" t="s">
        <v>23</v>
      </c>
      <c r="C20" s="155">
        <v>1</v>
      </c>
      <c r="D20" s="155">
        <v>0</v>
      </c>
      <c r="E20" s="155">
        <v>1</v>
      </c>
      <c r="F20" s="222">
        <v>0</v>
      </c>
      <c r="G20" s="56"/>
    </row>
    <row r="21" spans="1:7" ht="15" customHeight="1" x14ac:dyDescent="0.2">
      <c r="A21" s="60">
        <v>18</v>
      </c>
      <c r="B21" s="57" t="s">
        <v>208</v>
      </c>
      <c r="C21" s="155">
        <v>89907</v>
      </c>
      <c r="D21" s="155">
        <v>2357</v>
      </c>
      <c r="E21" s="155">
        <v>55161</v>
      </c>
      <c r="F21" s="222">
        <v>34746</v>
      </c>
      <c r="G21" s="56"/>
    </row>
    <row r="22" spans="1:7" ht="15" customHeight="1" x14ac:dyDescent="0.2">
      <c r="A22" s="60">
        <v>19</v>
      </c>
      <c r="B22" s="57" t="s">
        <v>27</v>
      </c>
      <c r="C22" s="155">
        <v>848464</v>
      </c>
      <c r="D22" s="155">
        <v>29008</v>
      </c>
      <c r="E22" s="155">
        <v>613310</v>
      </c>
      <c r="F22" s="222">
        <v>235154</v>
      </c>
      <c r="G22" s="56"/>
    </row>
    <row r="23" spans="1:7" ht="15" customHeight="1" x14ac:dyDescent="0.2">
      <c r="A23" s="140">
        <v>20</v>
      </c>
      <c r="B23" s="141" t="s">
        <v>227</v>
      </c>
      <c r="C23" s="155">
        <v>0</v>
      </c>
      <c r="D23" s="155">
        <v>0</v>
      </c>
      <c r="E23" s="155">
        <v>0</v>
      </c>
      <c r="F23" s="222">
        <v>0</v>
      </c>
      <c r="G23" s="56"/>
    </row>
    <row r="24" spans="1:7" ht="15" customHeight="1" x14ac:dyDescent="0.2">
      <c r="A24" s="140">
        <v>21</v>
      </c>
      <c r="B24" s="141" t="s">
        <v>224</v>
      </c>
      <c r="C24" s="155">
        <v>215737</v>
      </c>
      <c r="D24" s="155">
        <v>137</v>
      </c>
      <c r="E24" s="155">
        <v>162091</v>
      </c>
      <c r="F24" s="222">
        <v>53646</v>
      </c>
      <c r="G24" s="56"/>
    </row>
    <row r="25" spans="1:7" ht="15" customHeight="1" thickBot="1" x14ac:dyDescent="0.25">
      <c r="A25" s="61"/>
      <c r="B25" s="62" t="s">
        <v>40</v>
      </c>
      <c r="C25" s="280">
        <v>6460696</v>
      </c>
      <c r="D25" s="280">
        <v>1358725</v>
      </c>
      <c r="E25" s="280">
        <v>4721017</v>
      </c>
      <c r="F25" s="281">
        <v>1739679</v>
      </c>
      <c r="G25" s="56"/>
    </row>
    <row r="26" spans="1:7" x14ac:dyDescent="0.2">
      <c r="C26" s="151"/>
      <c r="D26" s="151"/>
    </row>
    <row r="27" spans="1:7" x14ac:dyDescent="0.2">
      <c r="C27" s="82"/>
      <c r="D27" s="82"/>
    </row>
    <row r="45" spans="1:11" x14ac:dyDescent="0.2">
      <c r="A45" s="248"/>
      <c r="B45" s="248"/>
      <c r="C45" s="248"/>
      <c r="D45" s="248"/>
      <c r="E45" s="248"/>
      <c r="F45" s="248"/>
      <c r="G45" s="248"/>
      <c r="H45" s="248"/>
      <c r="I45" s="248"/>
      <c r="J45" s="248"/>
      <c r="K45" s="248"/>
    </row>
    <row r="46" spans="1:11" x14ac:dyDescent="0.2">
      <c r="A46" s="248"/>
      <c r="B46" s="248"/>
      <c r="C46" s="248"/>
      <c r="D46" s="248"/>
      <c r="E46" s="248"/>
      <c r="F46" s="248"/>
      <c r="G46" s="248"/>
      <c r="H46" s="248"/>
      <c r="I46" s="248"/>
      <c r="J46" s="248"/>
      <c r="K46" s="248"/>
    </row>
    <row r="47" spans="1:11" x14ac:dyDescent="0.2">
      <c r="A47" s="248"/>
      <c r="B47" s="248"/>
      <c r="C47" s="248"/>
      <c r="D47" s="248"/>
      <c r="E47" s="248"/>
      <c r="F47" s="248"/>
      <c r="G47" s="248"/>
      <c r="H47" s="248"/>
      <c r="I47" s="248"/>
      <c r="J47" s="248"/>
      <c r="K47" s="248"/>
    </row>
    <row r="48" spans="1:11" x14ac:dyDescent="0.2">
      <c r="A48" s="248"/>
      <c r="B48" s="248"/>
      <c r="C48" s="248"/>
      <c r="D48" s="248"/>
      <c r="E48" s="248"/>
      <c r="F48" s="248"/>
      <c r="G48" s="248"/>
      <c r="H48" s="248"/>
      <c r="I48" s="248"/>
      <c r="J48" s="248"/>
      <c r="K48" s="248"/>
    </row>
  </sheetData>
  <mergeCells count="1">
    <mergeCell ref="A1:F1"/>
  </mergeCells>
  <printOptions horizontalCentered="1" verticalCentered="1"/>
  <pageMargins left="0.62992125984251968" right="0.62992125984251968" top="0" bottom="0" header="0.31496062992125984" footer="0.31496062992125984"/>
  <pageSetup paperSize="9"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48"/>
  <sheetViews>
    <sheetView showGridLines="0" zoomScale="80" zoomScaleNormal="80" workbookViewId="0">
      <selection activeCell="E14" sqref="E14"/>
    </sheetView>
  </sheetViews>
  <sheetFormatPr defaultColWidth="9.140625" defaultRowHeight="12.75" x14ac:dyDescent="0.25"/>
  <cols>
    <col min="1" max="1" width="6.42578125" style="39" customWidth="1"/>
    <col min="2" max="2" width="28.85546875" style="39" bestFit="1" customWidth="1"/>
    <col min="3" max="14" width="11.28515625" style="39" customWidth="1"/>
    <col min="15" max="15" width="9" style="39" customWidth="1"/>
    <col min="16" max="16" width="9.28515625" style="39" customWidth="1"/>
    <col min="17" max="17" width="7.28515625" style="39" customWidth="1"/>
    <col min="18" max="18" width="7.5703125" style="39" customWidth="1"/>
    <col min="19" max="19" width="7.7109375" style="39" customWidth="1"/>
    <col min="20" max="16384" width="9.140625" style="39"/>
  </cols>
  <sheetData>
    <row r="1" spans="1:19" ht="30.75" customHeight="1" x14ac:dyDescent="0.25">
      <c r="A1" s="6" t="s">
        <v>218</v>
      </c>
      <c r="B1" s="6"/>
      <c r="C1" s="6"/>
      <c r="D1" s="6"/>
      <c r="E1" s="6"/>
      <c r="F1" s="6"/>
      <c r="G1" s="6"/>
      <c r="H1" s="6"/>
      <c r="I1" s="6"/>
      <c r="J1" s="6"/>
      <c r="K1" s="6"/>
      <c r="L1" s="6"/>
      <c r="M1" s="6"/>
      <c r="N1" s="6"/>
      <c r="O1" s="38"/>
      <c r="P1" s="38"/>
      <c r="Q1" s="38"/>
      <c r="R1" s="38"/>
      <c r="S1" s="38"/>
    </row>
    <row r="2" spans="1:19" ht="13.5" thickBot="1" x14ac:dyDescent="0.3"/>
    <row r="3" spans="1:19" ht="18" customHeight="1" x14ac:dyDescent="0.25">
      <c r="A3" s="305" t="s">
        <v>1</v>
      </c>
      <c r="B3" s="307" t="s">
        <v>223</v>
      </c>
      <c r="C3" s="315" t="s">
        <v>2</v>
      </c>
      <c r="D3" s="315"/>
      <c r="E3" s="315"/>
      <c r="F3" s="315"/>
      <c r="G3" s="315"/>
      <c r="H3" s="315"/>
      <c r="I3" s="315"/>
      <c r="J3" s="315"/>
      <c r="K3" s="315"/>
      <c r="L3" s="315"/>
      <c r="M3" s="315"/>
      <c r="N3" s="109" t="s">
        <v>2</v>
      </c>
    </row>
    <row r="4" spans="1:19" s="43" customFormat="1" ht="30" customHeight="1" thickBot="1" x14ac:dyDescent="0.3">
      <c r="A4" s="306"/>
      <c r="B4" s="308"/>
      <c r="C4" s="115" t="s">
        <v>73</v>
      </c>
      <c r="D4" s="115" t="s">
        <v>3</v>
      </c>
      <c r="E4" s="115" t="s">
        <v>4</v>
      </c>
      <c r="F4" s="115" t="s">
        <v>5</v>
      </c>
      <c r="G4" s="115" t="s">
        <v>7</v>
      </c>
      <c r="H4" s="115" t="s">
        <v>6</v>
      </c>
      <c r="I4" s="115" t="s">
        <v>243</v>
      </c>
      <c r="J4" s="115" t="s">
        <v>8</v>
      </c>
      <c r="K4" s="115" t="s">
        <v>9</v>
      </c>
      <c r="L4" s="115" t="s">
        <v>229</v>
      </c>
      <c r="M4" s="115" t="s">
        <v>233</v>
      </c>
      <c r="N4" s="116" t="s">
        <v>11</v>
      </c>
    </row>
    <row r="5" spans="1:19" ht="12.75" customHeight="1" x14ac:dyDescent="0.25">
      <c r="A5" s="272">
        <v>1</v>
      </c>
      <c r="B5" s="65" t="s">
        <v>12</v>
      </c>
      <c r="C5" s="52">
        <v>18029</v>
      </c>
      <c r="D5" s="52">
        <v>28003</v>
      </c>
      <c r="E5" s="52">
        <v>57050</v>
      </c>
      <c r="F5" s="52">
        <v>18682</v>
      </c>
      <c r="G5" s="52">
        <v>24382</v>
      </c>
      <c r="H5" s="52">
        <v>34750</v>
      </c>
      <c r="I5" s="52">
        <v>14432</v>
      </c>
      <c r="J5" s="52">
        <v>30598</v>
      </c>
      <c r="K5" s="52">
        <v>26702</v>
      </c>
      <c r="L5" s="52">
        <v>29973</v>
      </c>
      <c r="M5" s="52">
        <v>55867</v>
      </c>
      <c r="N5" s="211">
        <v>338468</v>
      </c>
    </row>
    <row r="6" spans="1:19" ht="12.75" customHeight="1" x14ac:dyDescent="0.25">
      <c r="A6" s="272">
        <v>2</v>
      </c>
      <c r="B6" s="65" t="s">
        <v>13</v>
      </c>
      <c r="C6" s="52">
        <v>28</v>
      </c>
      <c r="D6" s="52">
        <v>5725</v>
      </c>
      <c r="E6" s="52">
        <v>3297</v>
      </c>
      <c r="F6" s="52">
        <v>1383</v>
      </c>
      <c r="G6" s="52">
        <v>661</v>
      </c>
      <c r="H6" s="52">
        <v>18</v>
      </c>
      <c r="I6" s="52">
        <v>0</v>
      </c>
      <c r="J6" s="52">
        <v>112</v>
      </c>
      <c r="K6" s="52">
        <v>2</v>
      </c>
      <c r="L6" s="52">
        <v>723</v>
      </c>
      <c r="M6" s="52">
        <v>1039</v>
      </c>
      <c r="N6" s="211">
        <v>12988</v>
      </c>
    </row>
    <row r="7" spans="1:19" ht="12.75" customHeight="1" x14ac:dyDescent="0.25">
      <c r="A7" s="272">
        <v>3</v>
      </c>
      <c r="B7" s="65" t="s">
        <v>14</v>
      </c>
      <c r="C7" s="52">
        <v>1296</v>
      </c>
      <c r="D7" s="52">
        <v>3755</v>
      </c>
      <c r="E7" s="52">
        <v>3998</v>
      </c>
      <c r="F7" s="52">
        <v>4658</v>
      </c>
      <c r="G7" s="52">
        <v>2253</v>
      </c>
      <c r="H7" s="52">
        <v>1640</v>
      </c>
      <c r="I7" s="52">
        <v>275</v>
      </c>
      <c r="J7" s="52">
        <v>1627</v>
      </c>
      <c r="K7" s="52">
        <v>2987</v>
      </c>
      <c r="L7" s="52">
        <v>1921</v>
      </c>
      <c r="M7" s="52">
        <v>1907</v>
      </c>
      <c r="N7" s="211">
        <v>26317</v>
      </c>
    </row>
    <row r="8" spans="1:19" ht="12.75" customHeight="1" x14ac:dyDescent="0.25">
      <c r="A8" s="272">
        <v>4</v>
      </c>
      <c r="B8" s="65" t="s">
        <v>202</v>
      </c>
      <c r="C8" s="52">
        <v>0</v>
      </c>
      <c r="D8" s="52">
        <v>0</v>
      </c>
      <c r="E8" s="52">
        <v>0</v>
      </c>
      <c r="F8" s="52">
        <v>0</v>
      </c>
      <c r="G8" s="52">
        <v>0</v>
      </c>
      <c r="H8" s="52">
        <v>0</v>
      </c>
      <c r="I8" s="52">
        <v>0</v>
      </c>
      <c r="J8" s="52">
        <v>0</v>
      </c>
      <c r="K8" s="52">
        <v>0</v>
      </c>
      <c r="L8" s="52">
        <v>0</v>
      </c>
      <c r="M8" s="52">
        <v>0</v>
      </c>
      <c r="N8" s="211">
        <v>0</v>
      </c>
    </row>
    <row r="9" spans="1:19" ht="12.75" customHeight="1" x14ac:dyDescent="0.25">
      <c r="A9" s="272">
        <v>5</v>
      </c>
      <c r="B9" s="65" t="s">
        <v>15</v>
      </c>
      <c r="C9" s="52">
        <v>0</v>
      </c>
      <c r="D9" s="52">
        <v>0</v>
      </c>
      <c r="E9" s="52">
        <v>0</v>
      </c>
      <c r="F9" s="52">
        <v>0</v>
      </c>
      <c r="G9" s="52">
        <v>2</v>
      </c>
      <c r="H9" s="52">
        <v>1</v>
      </c>
      <c r="I9" s="52">
        <v>0</v>
      </c>
      <c r="J9" s="52">
        <v>0</v>
      </c>
      <c r="K9" s="52">
        <v>7</v>
      </c>
      <c r="L9" s="52">
        <v>1</v>
      </c>
      <c r="M9" s="52">
        <v>0</v>
      </c>
      <c r="N9" s="211">
        <v>11</v>
      </c>
    </row>
    <row r="10" spans="1:19" ht="12.75" customHeight="1" x14ac:dyDescent="0.25">
      <c r="A10" s="272">
        <v>6</v>
      </c>
      <c r="B10" s="65" t="s">
        <v>16</v>
      </c>
      <c r="C10" s="52">
        <v>0</v>
      </c>
      <c r="D10" s="52">
        <v>2</v>
      </c>
      <c r="E10" s="52">
        <v>11</v>
      </c>
      <c r="F10" s="52">
        <v>2</v>
      </c>
      <c r="G10" s="52">
        <v>3</v>
      </c>
      <c r="H10" s="52">
        <v>0</v>
      </c>
      <c r="I10" s="52">
        <v>0</v>
      </c>
      <c r="J10" s="52">
        <v>2</v>
      </c>
      <c r="K10" s="52">
        <v>6</v>
      </c>
      <c r="L10" s="52">
        <v>1</v>
      </c>
      <c r="M10" s="52">
        <v>0</v>
      </c>
      <c r="N10" s="211">
        <v>27</v>
      </c>
    </row>
    <row r="11" spans="1:19" ht="12.75" customHeight="1" x14ac:dyDescent="0.25">
      <c r="A11" s="272">
        <v>7</v>
      </c>
      <c r="B11" s="65" t="s">
        <v>17</v>
      </c>
      <c r="C11" s="52">
        <v>151</v>
      </c>
      <c r="D11" s="52">
        <v>409</v>
      </c>
      <c r="E11" s="52">
        <v>82</v>
      </c>
      <c r="F11" s="52">
        <v>125</v>
      </c>
      <c r="G11" s="52">
        <v>170</v>
      </c>
      <c r="H11" s="52">
        <v>88</v>
      </c>
      <c r="I11" s="52">
        <v>0</v>
      </c>
      <c r="J11" s="52">
        <v>115</v>
      </c>
      <c r="K11" s="52">
        <v>91</v>
      </c>
      <c r="L11" s="52">
        <v>38</v>
      </c>
      <c r="M11" s="52">
        <v>88</v>
      </c>
      <c r="N11" s="211">
        <v>1357</v>
      </c>
    </row>
    <row r="12" spans="1:19" ht="12.75" customHeight="1" x14ac:dyDescent="0.25">
      <c r="A12" s="272">
        <v>8</v>
      </c>
      <c r="B12" s="65" t="s">
        <v>203</v>
      </c>
      <c r="C12" s="52">
        <v>5305</v>
      </c>
      <c r="D12" s="52">
        <v>9265</v>
      </c>
      <c r="E12" s="52">
        <v>11238</v>
      </c>
      <c r="F12" s="52">
        <v>3536</v>
      </c>
      <c r="G12" s="52">
        <v>7754</v>
      </c>
      <c r="H12" s="52">
        <v>2419</v>
      </c>
      <c r="I12" s="52">
        <v>358</v>
      </c>
      <c r="J12" s="52">
        <v>2230</v>
      </c>
      <c r="K12" s="52">
        <v>3202</v>
      </c>
      <c r="L12" s="52">
        <v>3249</v>
      </c>
      <c r="M12" s="52">
        <v>10210</v>
      </c>
      <c r="N12" s="211">
        <v>58766</v>
      </c>
    </row>
    <row r="13" spans="1:19" ht="12.75" customHeight="1" x14ac:dyDescent="0.25">
      <c r="A13" s="272">
        <v>9</v>
      </c>
      <c r="B13" s="65" t="s">
        <v>204</v>
      </c>
      <c r="C13" s="52">
        <v>5807</v>
      </c>
      <c r="D13" s="52">
        <v>10235</v>
      </c>
      <c r="E13" s="52">
        <v>18359</v>
      </c>
      <c r="F13" s="52">
        <v>1956</v>
      </c>
      <c r="G13" s="52">
        <v>6723</v>
      </c>
      <c r="H13" s="52">
        <v>2682</v>
      </c>
      <c r="I13" s="52">
        <v>72</v>
      </c>
      <c r="J13" s="52">
        <v>1167</v>
      </c>
      <c r="K13" s="52">
        <v>1589</v>
      </c>
      <c r="L13" s="52">
        <v>1180</v>
      </c>
      <c r="M13" s="52">
        <v>5365</v>
      </c>
      <c r="N13" s="211">
        <v>55135</v>
      </c>
    </row>
    <row r="14" spans="1:19" ht="12.75" customHeight="1" x14ac:dyDescent="0.25">
      <c r="A14" s="272">
        <v>10</v>
      </c>
      <c r="B14" s="65" t="s">
        <v>18</v>
      </c>
      <c r="C14" s="52">
        <v>24573</v>
      </c>
      <c r="D14" s="52">
        <v>44843</v>
      </c>
      <c r="E14" s="52">
        <v>38576</v>
      </c>
      <c r="F14" s="52">
        <v>40023</v>
      </c>
      <c r="G14" s="52">
        <v>35245</v>
      </c>
      <c r="H14" s="52">
        <v>52886</v>
      </c>
      <c r="I14" s="52">
        <v>23385</v>
      </c>
      <c r="J14" s="52">
        <v>55781</v>
      </c>
      <c r="K14" s="52">
        <v>39726</v>
      </c>
      <c r="L14" s="52">
        <v>29991</v>
      </c>
      <c r="M14" s="52">
        <v>41127</v>
      </c>
      <c r="N14" s="211">
        <v>426156</v>
      </c>
    </row>
    <row r="15" spans="1:19" ht="12.75" customHeight="1" x14ac:dyDescent="0.25">
      <c r="A15" s="272">
        <v>11</v>
      </c>
      <c r="B15" s="65" t="s">
        <v>205</v>
      </c>
      <c r="C15" s="52">
        <v>0</v>
      </c>
      <c r="D15" s="52">
        <v>8</v>
      </c>
      <c r="E15" s="52">
        <v>0</v>
      </c>
      <c r="F15" s="52">
        <v>0</v>
      </c>
      <c r="G15" s="52">
        <v>1</v>
      </c>
      <c r="H15" s="52">
        <v>10</v>
      </c>
      <c r="I15" s="52">
        <v>0</v>
      </c>
      <c r="J15" s="52">
        <v>0</v>
      </c>
      <c r="K15" s="52">
        <v>22</v>
      </c>
      <c r="L15" s="52">
        <v>1</v>
      </c>
      <c r="M15" s="52">
        <v>0</v>
      </c>
      <c r="N15" s="211">
        <v>42</v>
      </c>
    </row>
    <row r="16" spans="1:19" ht="12.75" customHeight="1" x14ac:dyDescent="0.25">
      <c r="A16" s="272">
        <v>12</v>
      </c>
      <c r="B16" s="65" t="s">
        <v>19</v>
      </c>
      <c r="C16" s="52">
        <v>18</v>
      </c>
      <c r="D16" s="52">
        <v>28</v>
      </c>
      <c r="E16" s="52">
        <v>117</v>
      </c>
      <c r="F16" s="52">
        <v>8</v>
      </c>
      <c r="G16" s="52">
        <v>53</v>
      </c>
      <c r="H16" s="52">
        <v>36</v>
      </c>
      <c r="I16" s="52">
        <v>0</v>
      </c>
      <c r="J16" s="52">
        <v>30</v>
      </c>
      <c r="K16" s="52">
        <v>52</v>
      </c>
      <c r="L16" s="52">
        <v>23</v>
      </c>
      <c r="M16" s="52">
        <v>7</v>
      </c>
      <c r="N16" s="211">
        <v>372</v>
      </c>
    </row>
    <row r="17" spans="1:16" ht="12.75" customHeight="1" x14ac:dyDescent="0.25">
      <c r="A17" s="272">
        <v>13</v>
      </c>
      <c r="B17" s="65" t="s">
        <v>20</v>
      </c>
      <c r="C17" s="52">
        <v>1812</v>
      </c>
      <c r="D17" s="52">
        <v>2938</v>
      </c>
      <c r="E17" s="52">
        <v>6931</v>
      </c>
      <c r="F17" s="52">
        <v>711</v>
      </c>
      <c r="G17" s="52">
        <v>7074</v>
      </c>
      <c r="H17" s="52">
        <v>2615</v>
      </c>
      <c r="I17" s="52">
        <v>82</v>
      </c>
      <c r="J17" s="52">
        <v>960</v>
      </c>
      <c r="K17" s="52">
        <v>1906</v>
      </c>
      <c r="L17" s="52">
        <v>209</v>
      </c>
      <c r="M17" s="52">
        <v>5018</v>
      </c>
      <c r="N17" s="211">
        <v>30256</v>
      </c>
    </row>
    <row r="18" spans="1:16" ht="12.75" customHeight="1" x14ac:dyDescent="0.25">
      <c r="A18" s="272">
        <v>14</v>
      </c>
      <c r="B18" s="65" t="s">
        <v>206</v>
      </c>
      <c r="C18" s="52">
        <v>1</v>
      </c>
      <c r="D18" s="52">
        <v>2700</v>
      </c>
      <c r="E18" s="52">
        <v>12</v>
      </c>
      <c r="F18" s="52">
        <v>3</v>
      </c>
      <c r="G18" s="52">
        <v>0</v>
      </c>
      <c r="H18" s="52">
        <v>0</v>
      </c>
      <c r="I18" s="52">
        <v>0</v>
      </c>
      <c r="J18" s="52">
        <v>0</v>
      </c>
      <c r="K18" s="52">
        <v>0</v>
      </c>
      <c r="L18" s="52">
        <v>1</v>
      </c>
      <c r="M18" s="52">
        <v>91</v>
      </c>
      <c r="N18" s="211">
        <v>2808</v>
      </c>
    </row>
    <row r="19" spans="1:16" ht="12.75" customHeight="1" x14ac:dyDescent="0.25">
      <c r="A19" s="272">
        <v>15</v>
      </c>
      <c r="B19" s="65" t="s">
        <v>21</v>
      </c>
      <c r="C19" s="52">
        <v>1</v>
      </c>
      <c r="D19" s="52">
        <v>1</v>
      </c>
      <c r="E19" s="52">
        <v>2</v>
      </c>
      <c r="F19" s="52">
        <v>0</v>
      </c>
      <c r="G19" s="52">
        <v>7</v>
      </c>
      <c r="H19" s="52">
        <v>0</v>
      </c>
      <c r="I19" s="52">
        <v>0</v>
      </c>
      <c r="J19" s="52">
        <v>0</v>
      </c>
      <c r="K19" s="52">
        <v>9</v>
      </c>
      <c r="L19" s="52">
        <v>17</v>
      </c>
      <c r="M19" s="52">
        <v>0</v>
      </c>
      <c r="N19" s="211">
        <v>37</v>
      </c>
    </row>
    <row r="20" spans="1:16" ht="12.75" customHeight="1" x14ac:dyDescent="0.25">
      <c r="A20" s="272">
        <v>16</v>
      </c>
      <c r="B20" s="65" t="s">
        <v>22</v>
      </c>
      <c r="C20" s="52">
        <v>18</v>
      </c>
      <c r="D20" s="52">
        <v>32</v>
      </c>
      <c r="E20" s="52">
        <v>76</v>
      </c>
      <c r="F20" s="52">
        <v>0</v>
      </c>
      <c r="G20" s="52">
        <v>646</v>
      </c>
      <c r="H20" s="52">
        <v>0</v>
      </c>
      <c r="I20" s="52">
        <v>0</v>
      </c>
      <c r="J20" s="52">
        <v>17</v>
      </c>
      <c r="K20" s="52">
        <v>0</v>
      </c>
      <c r="L20" s="52">
        <v>1</v>
      </c>
      <c r="M20" s="52">
        <v>4</v>
      </c>
      <c r="N20" s="211">
        <v>794</v>
      </c>
    </row>
    <row r="21" spans="1:16" ht="12.75" customHeight="1" x14ac:dyDescent="0.25">
      <c r="A21" s="272">
        <v>17</v>
      </c>
      <c r="B21" s="65" t="s">
        <v>23</v>
      </c>
      <c r="C21" s="52">
        <v>0</v>
      </c>
      <c r="D21" s="52">
        <v>0</v>
      </c>
      <c r="E21" s="52">
        <v>0</v>
      </c>
      <c r="F21" s="52">
        <v>0</v>
      </c>
      <c r="G21" s="52">
        <v>0</v>
      </c>
      <c r="H21" s="52">
        <v>0</v>
      </c>
      <c r="I21" s="52">
        <v>0</v>
      </c>
      <c r="J21" s="52">
        <v>0</v>
      </c>
      <c r="K21" s="52">
        <v>0</v>
      </c>
      <c r="L21" s="52">
        <v>0</v>
      </c>
      <c r="M21" s="52">
        <v>1</v>
      </c>
      <c r="N21" s="211">
        <v>1</v>
      </c>
    </row>
    <row r="22" spans="1:16" ht="12.75" customHeight="1" x14ac:dyDescent="0.25">
      <c r="A22" s="272">
        <v>18</v>
      </c>
      <c r="B22" s="65" t="s">
        <v>208</v>
      </c>
      <c r="C22" s="52">
        <v>4230</v>
      </c>
      <c r="D22" s="52">
        <v>37393</v>
      </c>
      <c r="E22" s="52">
        <v>22409</v>
      </c>
      <c r="F22" s="52">
        <v>4427</v>
      </c>
      <c r="G22" s="52">
        <v>34533</v>
      </c>
      <c r="H22" s="52">
        <v>6620</v>
      </c>
      <c r="I22" s="52">
        <v>787</v>
      </c>
      <c r="J22" s="52">
        <v>11842</v>
      </c>
      <c r="K22" s="52">
        <v>10708</v>
      </c>
      <c r="L22" s="52">
        <v>7089</v>
      </c>
      <c r="M22" s="52">
        <v>14906</v>
      </c>
      <c r="N22" s="211">
        <v>154944</v>
      </c>
    </row>
    <row r="23" spans="1:16" ht="12.75" customHeight="1" thickBot="1" x14ac:dyDescent="0.3">
      <c r="A23" s="117"/>
      <c r="B23" s="118" t="s">
        <v>11</v>
      </c>
      <c r="C23" s="284">
        <v>36823</v>
      </c>
      <c r="D23" s="284">
        <v>106251</v>
      </c>
      <c r="E23" s="284">
        <v>99771</v>
      </c>
      <c r="F23" s="284">
        <v>54805</v>
      </c>
      <c r="G23" s="284">
        <v>85891</v>
      </c>
      <c r="H23" s="284">
        <v>66130</v>
      </c>
      <c r="I23" s="284">
        <v>24781</v>
      </c>
      <c r="J23" s="284">
        <v>74469</v>
      </c>
      <c r="K23" s="284">
        <v>57730</v>
      </c>
      <c r="L23" s="284">
        <v>54617</v>
      </c>
      <c r="M23" s="284">
        <v>100032</v>
      </c>
      <c r="N23" s="285">
        <v>761300</v>
      </c>
    </row>
    <row r="24" spans="1:16" s="70" customFormat="1" x14ac:dyDescent="0.25">
      <c r="A24" s="67"/>
      <c r="B24" s="68"/>
      <c r="C24" s="69"/>
      <c r="D24" s="69"/>
      <c r="E24" s="69"/>
      <c r="F24" s="69"/>
      <c r="G24" s="69"/>
      <c r="H24" s="69"/>
      <c r="I24" s="69"/>
      <c r="J24" s="69"/>
      <c r="K24" s="69"/>
      <c r="L24" s="69"/>
      <c r="M24" s="69"/>
      <c r="N24" s="69"/>
    </row>
    <row r="25" spans="1:16" ht="13.5" thickBot="1" x14ac:dyDescent="0.3">
      <c r="C25" s="66"/>
      <c r="P25" s="39" t="s">
        <v>225</v>
      </c>
    </row>
    <row r="26" spans="1:16" ht="19.5" customHeight="1" x14ac:dyDescent="0.25">
      <c r="A26" s="305" t="s">
        <v>1</v>
      </c>
      <c r="B26" s="307" t="s">
        <v>223</v>
      </c>
      <c r="C26" s="315" t="s">
        <v>24</v>
      </c>
      <c r="D26" s="315"/>
      <c r="E26" s="315"/>
      <c r="F26" s="315"/>
      <c r="G26" s="315"/>
      <c r="H26" s="313" t="s">
        <v>11</v>
      </c>
    </row>
    <row r="27" spans="1:16" ht="20.25" customHeight="1" x14ac:dyDescent="0.25">
      <c r="A27" s="323"/>
      <c r="B27" s="324"/>
      <c r="C27" s="169" t="s">
        <v>28</v>
      </c>
      <c r="D27" s="169" t="s">
        <v>26</v>
      </c>
      <c r="E27" s="169" t="s">
        <v>29</v>
      </c>
      <c r="F27" s="169" t="s">
        <v>30</v>
      </c>
      <c r="G27" s="169" t="s">
        <v>230</v>
      </c>
      <c r="H27" s="314"/>
    </row>
    <row r="28" spans="1:16" x14ac:dyDescent="0.2">
      <c r="A28" s="189">
        <v>19</v>
      </c>
      <c r="B28" s="63" t="s">
        <v>41</v>
      </c>
      <c r="C28" s="155">
        <v>18029</v>
      </c>
      <c r="D28" s="155">
        <v>417</v>
      </c>
      <c r="E28" s="155">
        <v>1219</v>
      </c>
      <c r="F28" s="155">
        <v>5605</v>
      </c>
      <c r="G28" s="155">
        <v>23618</v>
      </c>
      <c r="H28" s="223">
        <v>32856</v>
      </c>
      <c r="I28" s="39" t="s">
        <v>225</v>
      </c>
    </row>
    <row r="29" spans="1:16" ht="13.5" thickBot="1" x14ac:dyDescent="0.25">
      <c r="A29" s="167">
        <v>20</v>
      </c>
      <c r="B29" s="138" t="s">
        <v>227</v>
      </c>
      <c r="C29" s="155">
        <v>0</v>
      </c>
      <c r="D29" s="155">
        <v>0</v>
      </c>
      <c r="E29" s="155">
        <v>0</v>
      </c>
      <c r="F29" s="155">
        <v>0</v>
      </c>
      <c r="G29" s="155">
        <v>0</v>
      </c>
      <c r="H29" s="223">
        <v>0</v>
      </c>
      <c r="K29" s="139"/>
      <c r="L29" s="139"/>
      <c r="M29" s="144"/>
      <c r="N29" s="144"/>
    </row>
    <row r="30" spans="1:16" x14ac:dyDescent="0.2">
      <c r="A30" s="142">
        <v>21</v>
      </c>
      <c r="B30" s="143" t="s">
        <v>224</v>
      </c>
      <c r="C30" s="155">
        <v>356</v>
      </c>
      <c r="D30" s="155">
        <v>174</v>
      </c>
      <c r="E30" s="155">
        <v>510</v>
      </c>
      <c r="F30" s="155">
        <v>306</v>
      </c>
      <c r="G30" s="155">
        <v>46</v>
      </c>
      <c r="H30" s="223">
        <v>1392</v>
      </c>
      <c r="J30" s="39" t="s">
        <v>225</v>
      </c>
      <c r="K30" s="316" t="s">
        <v>25</v>
      </c>
      <c r="L30" s="317"/>
      <c r="M30" s="309">
        <f>N23+H31</f>
        <v>795548</v>
      </c>
      <c r="N30" s="310"/>
    </row>
    <row r="31" spans="1:16" ht="13.5" thickBot="1" x14ac:dyDescent="0.3">
      <c r="A31" s="117"/>
      <c r="B31" s="118" t="s">
        <v>11</v>
      </c>
      <c r="C31" s="212">
        <v>2353</v>
      </c>
      <c r="D31" s="212">
        <v>591</v>
      </c>
      <c r="E31" s="212">
        <v>1729</v>
      </c>
      <c r="F31" s="212">
        <v>5911</v>
      </c>
      <c r="G31" s="212">
        <v>23664</v>
      </c>
      <c r="H31" s="213">
        <v>34248</v>
      </c>
      <c r="K31" s="318"/>
      <c r="L31" s="319"/>
      <c r="M31" s="311"/>
      <c r="N31" s="312"/>
    </row>
    <row r="32" spans="1:16" ht="24" customHeight="1" x14ac:dyDescent="0.25">
      <c r="I32" s="187"/>
      <c r="J32" s="187"/>
      <c r="K32" s="187"/>
      <c r="L32" s="187"/>
      <c r="M32" s="187"/>
      <c r="N32" s="187"/>
    </row>
    <row r="33" spans="1:14" ht="66.75" customHeight="1" x14ac:dyDescent="0.25">
      <c r="A33" s="320" t="s">
        <v>226</v>
      </c>
      <c r="B33" s="320"/>
      <c r="C33" s="320"/>
      <c r="D33" s="320"/>
      <c r="E33" s="320"/>
      <c r="F33" s="320"/>
      <c r="G33" s="320"/>
      <c r="H33" s="320"/>
      <c r="I33" s="320"/>
      <c r="J33" s="320"/>
      <c r="K33" s="320"/>
      <c r="L33" s="320"/>
      <c r="M33" s="320"/>
      <c r="N33" s="320"/>
    </row>
    <row r="34" spans="1:14" ht="62.25" customHeight="1" x14ac:dyDescent="0.25">
      <c r="A34" s="322"/>
      <c r="B34" s="322"/>
      <c r="C34" s="322"/>
      <c r="D34" s="322"/>
      <c r="E34" s="322"/>
      <c r="F34" s="322"/>
      <c r="G34" s="322"/>
      <c r="H34" s="322"/>
      <c r="I34" s="191"/>
      <c r="J34" s="191"/>
    </row>
    <row r="35" spans="1:14" ht="69.75" customHeight="1" x14ac:dyDescent="0.25">
      <c r="A35" s="321"/>
      <c r="B35" s="321"/>
      <c r="C35" s="321"/>
      <c r="D35" s="321"/>
      <c r="E35" s="321"/>
      <c r="F35" s="321"/>
      <c r="G35" s="321"/>
      <c r="H35" s="321"/>
      <c r="I35" s="190"/>
      <c r="J35" s="190"/>
      <c r="K35" s="188"/>
      <c r="L35" s="188"/>
      <c r="M35" s="188"/>
      <c r="N35" s="188"/>
    </row>
    <row r="37" spans="1:14" ht="12.75" customHeight="1" x14ac:dyDescent="0.25">
      <c r="C37" s="172"/>
      <c r="D37" s="172"/>
      <c r="E37" s="172"/>
      <c r="F37" s="172"/>
      <c r="G37" s="172"/>
      <c r="H37" s="172"/>
      <c r="I37" s="172"/>
      <c r="J37" s="172"/>
      <c r="K37" s="172"/>
      <c r="L37" s="172"/>
      <c r="M37" s="172"/>
      <c r="N37" s="172"/>
    </row>
    <row r="38" spans="1:14" ht="12.75" customHeight="1" x14ac:dyDescent="0.25">
      <c r="C38" s="172"/>
      <c r="D38" s="172"/>
      <c r="E38" s="172"/>
      <c r="F38" s="172"/>
      <c r="G38" s="172"/>
      <c r="H38" s="172"/>
      <c r="I38" s="172"/>
      <c r="J38" s="172"/>
      <c r="K38" s="172"/>
      <c r="L38" s="172"/>
      <c r="M38" s="172"/>
      <c r="N38" s="172"/>
    </row>
    <row r="39" spans="1:14" ht="12.75" customHeight="1" x14ac:dyDescent="0.25">
      <c r="C39" s="172"/>
      <c r="D39" s="172"/>
      <c r="E39" s="172"/>
      <c r="F39" s="172"/>
      <c r="G39" s="172"/>
      <c r="H39" s="172"/>
      <c r="I39" s="172"/>
      <c r="J39" s="172"/>
      <c r="K39" s="172"/>
      <c r="L39" s="172"/>
      <c r="M39" s="172"/>
      <c r="N39" s="172"/>
    </row>
    <row r="40" spans="1:14" ht="15" x14ac:dyDescent="0.25">
      <c r="C40" s="172"/>
      <c r="D40" s="172"/>
      <c r="E40" s="172"/>
      <c r="F40" s="172"/>
      <c r="G40" s="172"/>
      <c r="H40" s="172"/>
    </row>
    <row r="41" spans="1:14" ht="15" x14ac:dyDescent="0.25">
      <c r="C41" s="172"/>
      <c r="D41" s="172"/>
      <c r="E41" s="172"/>
      <c r="F41" s="172"/>
      <c r="G41" s="172"/>
      <c r="H41" s="172"/>
    </row>
    <row r="45" spans="1:14" x14ac:dyDescent="0.25">
      <c r="A45" s="248"/>
      <c r="B45" s="248"/>
      <c r="C45" s="248"/>
      <c r="D45" s="248"/>
      <c r="E45" s="248"/>
      <c r="F45" s="248"/>
      <c r="G45" s="248"/>
      <c r="H45" s="248"/>
      <c r="I45" s="248"/>
      <c r="J45" s="248"/>
      <c r="K45" s="248"/>
    </row>
    <row r="46" spans="1:14" x14ac:dyDescent="0.25">
      <c r="A46" s="248"/>
      <c r="B46" s="248"/>
      <c r="C46" s="248"/>
      <c r="D46" s="248"/>
      <c r="E46" s="248"/>
      <c r="F46" s="248"/>
      <c r="G46" s="248"/>
      <c r="H46" s="248"/>
      <c r="I46" s="248"/>
      <c r="J46" s="248"/>
      <c r="K46" s="248"/>
    </row>
    <row r="47" spans="1:14" x14ac:dyDescent="0.25">
      <c r="A47" s="248"/>
      <c r="B47" s="248"/>
      <c r="C47" s="248"/>
      <c r="D47" s="248"/>
      <c r="E47" s="248"/>
      <c r="F47" s="248"/>
      <c r="G47" s="248"/>
      <c r="H47" s="248"/>
      <c r="I47" s="248"/>
      <c r="J47" s="248"/>
      <c r="K47" s="248"/>
    </row>
    <row r="48" spans="1:14" x14ac:dyDescent="0.25">
      <c r="A48" s="248"/>
      <c r="B48" s="248"/>
      <c r="C48" s="248"/>
      <c r="D48" s="248"/>
      <c r="E48" s="248"/>
      <c r="F48" s="248"/>
      <c r="G48" s="248"/>
      <c r="H48" s="248"/>
      <c r="I48" s="248"/>
      <c r="J48" s="248"/>
      <c r="K48" s="248"/>
    </row>
  </sheetData>
  <mergeCells count="13">
    <mergeCell ref="A33:N33"/>
    <mergeCell ref="A35:H35"/>
    <mergeCell ref="A34:H34"/>
    <mergeCell ref="A26:A27"/>
    <mergeCell ref="B26:B27"/>
    <mergeCell ref="A1:N1"/>
    <mergeCell ref="A3:A4"/>
    <mergeCell ref="B3:B4"/>
    <mergeCell ref="M30:N31"/>
    <mergeCell ref="H26:H27"/>
    <mergeCell ref="C26:G26"/>
    <mergeCell ref="K30:L31"/>
    <mergeCell ref="C3:M3"/>
  </mergeCells>
  <printOptions horizontalCentered="1" verticalCentered="1"/>
  <pageMargins left="0.62992125984251968" right="0.62992125984251968" top="0" bottom="0" header="0.31496062992125984" footer="0.31496062992125984"/>
  <pageSetup paperSize="9" scale="77" orientation="landscape"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U48"/>
  <sheetViews>
    <sheetView showGridLines="0" zoomScale="85" zoomScaleNormal="85" workbookViewId="0">
      <selection activeCell="N35" sqref="N35"/>
    </sheetView>
  </sheetViews>
  <sheetFormatPr defaultColWidth="9.140625" defaultRowHeight="12.75" x14ac:dyDescent="0.25"/>
  <cols>
    <col min="1" max="1" width="4.85546875" style="39" customWidth="1"/>
    <col min="2" max="2" width="27.140625" style="39" bestFit="1" customWidth="1"/>
    <col min="3" max="14" width="12.28515625" style="39" customWidth="1"/>
    <col min="15" max="15" width="9" style="39" customWidth="1"/>
    <col min="16" max="16" width="9.28515625" style="39" customWidth="1"/>
    <col min="17" max="17" width="7.28515625" style="39" customWidth="1"/>
    <col min="18" max="18" width="7.5703125" style="39" customWidth="1"/>
    <col min="19" max="19" width="7.7109375" style="39" customWidth="1"/>
    <col min="20" max="16384" width="9.140625" style="39"/>
  </cols>
  <sheetData>
    <row r="1" spans="1:14" ht="18.75" x14ac:dyDescent="0.25">
      <c r="A1" s="6" t="s">
        <v>207</v>
      </c>
      <c r="B1" s="6"/>
      <c r="C1" s="6"/>
      <c r="D1" s="6"/>
      <c r="E1" s="6"/>
      <c r="F1" s="6"/>
      <c r="G1" s="6"/>
      <c r="H1" s="6"/>
      <c r="I1" s="6"/>
      <c r="J1" s="6"/>
      <c r="K1" s="6"/>
      <c r="L1" s="6"/>
      <c r="M1" s="6"/>
      <c r="N1" s="6"/>
    </row>
    <row r="2" spans="1:14" ht="13.5" thickBot="1" x14ac:dyDescent="0.3">
      <c r="N2" s="50" t="s">
        <v>0</v>
      </c>
    </row>
    <row r="3" spans="1:14" ht="25.5" customHeight="1" x14ac:dyDescent="0.25">
      <c r="A3" s="296" t="s">
        <v>1</v>
      </c>
      <c r="B3" s="325" t="s">
        <v>223</v>
      </c>
      <c r="C3" s="295" t="s">
        <v>2</v>
      </c>
      <c r="D3" s="295"/>
      <c r="E3" s="295"/>
      <c r="F3" s="295"/>
      <c r="G3" s="295"/>
      <c r="H3" s="295"/>
      <c r="I3" s="295"/>
      <c r="J3" s="295"/>
      <c r="K3" s="295"/>
      <c r="L3" s="295"/>
      <c r="M3" s="295"/>
      <c r="N3" s="268" t="s">
        <v>2</v>
      </c>
    </row>
    <row r="4" spans="1:14" ht="27" customHeight="1" x14ac:dyDescent="0.25">
      <c r="A4" s="297"/>
      <c r="B4" s="326"/>
      <c r="C4" s="41" t="s">
        <v>73</v>
      </c>
      <c r="D4" s="41" t="s">
        <v>3</v>
      </c>
      <c r="E4" s="41" t="s">
        <v>4</v>
      </c>
      <c r="F4" s="41" t="s">
        <v>5</v>
      </c>
      <c r="G4" s="41" t="s">
        <v>7</v>
      </c>
      <c r="H4" s="41" t="s">
        <v>6</v>
      </c>
      <c r="I4" s="41" t="s">
        <v>243</v>
      </c>
      <c r="J4" s="41" t="s">
        <v>8</v>
      </c>
      <c r="K4" s="41" t="s">
        <v>31</v>
      </c>
      <c r="L4" s="41" t="s">
        <v>229</v>
      </c>
      <c r="M4" s="41" t="s">
        <v>234</v>
      </c>
      <c r="N4" s="42" t="s">
        <v>11</v>
      </c>
    </row>
    <row r="5" spans="1:14" x14ac:dyDescent="0.25">
      <c r="A5" s="72">
        <v>1</v>
      </c>
      <c r="B5" s="65" t="s">
        <v>12</v>
      </c>
      <c r="C5" s="52">
        <v>17739</v>
      </c>
      <c r="D5" s="52">
        <v>23512</v>
      </c>
      <c r="E5" s="52">
        <v>8382</v>
      </c>
      <c r="F5" s="52">
        <v>3769</v>
      </c>
      <c r="G5" s="52">
        <v>31766</v>
      </c>
      <c r="H5" s="52">
        <v>8966</v>
      </c>
      <c r="I5" s="52">
        <v>1225</v>
      </c>
      <c r="J5" s="52">
        <v>13561</v>
      </c>
      <c r="K5" s="52">
        <v>7824</v>
      </c>
      <c r="L5" s="52">
        <v>25004</v>
      </c>
      <c r="M5" s="52">
        <v>18207</v>
      </c>
      <c r="N5" s="286">
        <v>159955</v>
      </c>
    </row>
    <row r="6" spans="1:14" x14ac:dyDescent="0.25">
      <c r="A6" s="72">
        <v>2</v>
      </c>
      <c r="B6" s="65" t="s">
        <v>13</v>
      </c>
      <c r="C6" s="52">
        <v>2604</v>
      </c>
      <c r="D6" s="52">
        <v>37977</v>
      </c>
      <c r="E6" s="52">
        <v>15980</v>
      </c>
      <c r="F6" s="52">
        <v>5288</v>
      </c>
      <c r="G6" s="52">
        <v>35032</v>
      </c>
      <c r="H6" s="52">
        <v>397</v>
      </c>
      <c r="I6" s="52">
        <v>0</v>
      </c>
      <c r="J6" s="52">
        <v>5839</v>
      </c>
      <c r="K6" s="52">
        <v>0</v>
      </c>
      <c r="L6" s="52">
        <v>20739</v>
      </c>
      <c r="M6" s="52">
        <v>37870</v>
      </c>
      <c r="N6" s="286">
        <v>161726</v>
      </c>
    </row>
    <row r="7" spans="1:14" x14ac:dyDescent="0.25">
      <c r="A7" s="72">
        <v>3</v>
      </c>
      <c r="B7" s="65" t="s">
        <v>14</v>
      </c>
      <c r="C7" s="52">
        <v>18051</v>
      </c>
      <c r="D7" s="52">
        <v>51027</v>
      </c>
      <c r="E7" s="52">
        <v>39479</v>
      </c>
      <c r="F7" s="52">
        <v>12323</v>
      </c>
      <c r="G7" s="52">
        <v>16202</v>
      </c>
      <c r="H7" s="52">
        <v>17424</v>
      </c>
      <c r="I7" s="52">
        <v>1289</v>
      </c>
      <c r="J7" s="52">
        <v>21987</v>
      </c>
      <c r="K7" s="52">
        <v>24267</v>
      </c>
      <c r="L7" s="52">
        <v>26354</v>
      </c>
      <c r="M7" s="52">
        <v>19825</v>
      </c>
      <c r="N7" s="286">
        <v>248228</v>
      </c>
    </row>
    <row r="8" spans="1:14" x14ac:dyDescent="0.25">
      <c r="A8" s="72">
        <v>4</v>
      </c>
      <c r="B8" s="65" t="s">
        <v>202</v>
      </c>
      <c r="C8" s="52">
        <v>0</v>
      </c>
      <c r="D8" s="52">
        <v>0</v>
      </c>
      <c r="E8" s="52">
        <v>0</v>
      </c>
      <c r="F8" s="52">
        <v>0</v>
      </c>
      <c r="G8" s="52">
        <v>0</v>
      </c>
      <c r="H8" s="52">
        <v>0</v>
      </c>
      <c r="I8" s="52">
        <v>0</v>
      </c>
      <c r="J8" s="52">
        <v>0</v>
      </c>
      <c r="K8" s="52">
        <v>0</v>
      </c>
      <c r="L8" s="52">
        <v>0</v>
      </c>
      <c r="M8" s="52">
        <v>0</v>
      </c>
      <c r="N8" s="286">
        <v>0</v>
      </c>
    </row>
    <row r="9" spans="1:14" x14ac:dyDescent="0.25">
      <c r="A9" s="72">
        <v>5</v>
      </c>
      <c r="B9" s="65" t="s">
        <v>15</v>
      </c>
      <c r="C9" s="52">
        <v>0</v>
      </c>
      <c r="D9" s="52">
        <v>0</v>
      </c>
      <c r="E9" s="52">
        <v>0</v>
      </c>
      <c r="F9" s="52">
        <v>0</v>
      </c>
      <c r="G9" s="52">
        <v>0</v>
      </c>
      <c r="H9" s="52">
        <v>0</v>
      </c>
      <c r="I9" s="52">
        <v>0</v>
      </c>
      <c r="J9" s="52">
        <v>0</v>
      </c>
      <c r="K9" s="52">
        <v>0</v>
      </c>
      <c r="L9" s="52">
        <v>0</v>
      </c>
      <c r="M9" s="52">
        <v>0</v>
      </c>
      <c r="N9" s="286">
        <v>0</v>
      </c>
    </row>
    <row r="10" spans="1:14" x14ac:dyDescent="0.25">
      <c r="A10" s="72">
        <v>6</v>
      </c>
      <c r="B10" s="65" t="s">
        <v>16</v>
      </c>
      <c r="C10" s="52">
        <v>0</v>
      </c>
      <c r="D10" s="52">
        <v>274</v>
      </c>
      <c r="E10" s="52">
        <v>0</v>
      </c>
      <c r="F10" s="52">
        <v>0</v>
      </c>
      <c r="G10" s="52">
        <v>0</v>
      </c>
      <c r="H10" s="52">
        <v>0</v>
      </c>
      <c r="I10" s="52">
        <v>0</v>
      </c>
      <c r="J10" s="52">
        <v>0</v>
      </c>
      <c r="K10" s="52">
        <v>0</v>
      </c>
      <c r="L10" s="52">
        <v>0</v>
      </c>
      <c r="M10" s="52">
        <v>0</v>
      </c>
      <c r="N10" s="286">
        <v>274</v>
      </c>
    </row>
    <row r="11" spans="1:14" ht="12.75" customHeight="1" x14ac:dyDescent="0.25">
      <c r="A11" s="72">
        <v>7</v>
      </c>
      <c r="B11" s="65" t="s">
        <v>17</v>
      </c>
      <c r="C11" s="52">
        <v>5523</v>
      </c>
      <c r="D11" s="52">
        <v>11</v>
      </c>
      <c r="E11" s="52">
        <v>217</v>
      </c>
      <c r="F11" s="52">
        <v>0</v>
      </c>
      <c r="G11" s="52">
        <v>643</v>
      </c>
      <c r="H11" s="52">
        <v>191</v>
      </c>
      <c r="I11" s="52">
        <v>0</v>
      </c>
      <c r="J11" s="52">
        <v>24</v>
      </c>
      <c r="K11" s="52">
        <v>0</v>
      </c>
      <c r="L11" s="52">
        <v>3</v>
      </c>
      <c r="M11" s="52">
        <v>0</v>
      </c>
      <c r="N11" s="286">
        <v>6612</v>
      </c>
    </row>
    <row r="12" spans="1:14" x14ac:dyDescent="0.25">
      <c r="A12" s="72">
        <v>8</v>
      </c>
      <c r="B12" s="65" t="s">
        <v>203</v>
      </c>
      <c r="C12" s="52">
        <v>74058</v>
      </c>
      <c r="D12" s="52">
        <v>1493</v>
      </c>
      <c r="E12" s="52">
        <v>6184</v>
      </c>
      <c r="F12" s="52">
        <v>1014</v>
      </c>
      <c r="G12" s="52">
        <v>5499</v>
      </c>
      <c r="H12" s="52">
        <v>189</v>
      </c>
      <c r="I12" s="52">
        <v>66</v>
      </c>
      <c r="J12" s="52">
        <v>483</v>
      </c>
      <c r="K12" s="52">
        <v>3042</v>
      </c>
      <c r="L12" s="52">
        <v>10453</v>
      </c>
      <c r="M12" s="52">
        <v>2467</v>
      </c>
      <c r="N12" s="286">
        <v>104948</v>
      </c>
    </row>
    <row r="13" spans="1:14" x14ac:dyDescent="0.25">
      <c r="A13" s="72">
        <v>9</v>
      </c>
      <c r="B13" s="65" t="s">
        <v>204</v>
      </c>
      <c r="C13" s="52">
        <v>26395</v>
      </c>
      <c r="D13" s="52">
        <v>16734</v>
      </c>
      <c r="E13" s="52">
        <v>24168</v>
      </c>
      <c r="F13" s="52">
        <v>83366</v>
      </c>
      <c r="G13" s="52">
        <v>4410</v>
      </c>
      <c r="H13" s="52">
        <v>7255</v>
      </c>
      <c r="I13" s="52">
        <v>34</v>
      </c>
      <c r="J13" s="52">
        <v>2623</v>
      </c>
      <c r="K13" s="52">
        <v>983</v>
      </c>
      <c r="L13" s="52">
        <v>17369</v>
      </c>
      <c r="M13" s="52">
        <v>2123</v>
      </c>
      <c r="N13" s="286">
        <v>185460</v>
      </c>
    </row>
    <row r="14" spans="1:14" x14ac:dyDescent="0.25">
      <c r="A14" s="72">
        <v>10</v>
      </c>
      <c r="B14" s="65" t="s">
        <v>18</v>
      </c>
      <c r="C14" s="52">
        <v>52948</v>
      </c>
      <c r="D14" s="52">
        <v>104713</v>
      </c>
      <c r="E14" s="52">
        <v>119989</v>
      </c>
      <c r="F14" s="52">
        <v>96854</v>
      </c>
      <c r="G14" s="52">
        <v>95947</v>
      </c>
      <c r="H14" s="52">
        <v>160129</v>
      </c>
      <c r="I14" s="52">
        <v>56654</v>
      </c>
      <c r="J14" s="52">
        <v>149601</v>
      </c>
      <c r="K14" s="52">
        <v>89919</v>
      </c>
      <c r="L14" s="52">
        <v>107544</v>
      </c>
      <c r="M14" s="52">
        <v>85388</v>
      </c>
      <c r="N14" s="286">
        <v>1119686</v>
      </c>
    </row>
    <row r="15" spans="1:14" x14ac:dyDescent="0.25">
      <c r="A15" s="72">
        <v>11</v>
      </c>
      <c r="B15" s="65" t="s">
        <v>205</v>
      </c>
      <c r="C15" s="52">
        <v>0</v>
      </c>
      <c r="D15" s="52">
        <v>2945</v>
      </c>
      <c r="E15" s="52">
        <v>0</v>
      </c>
      <c r="F15" s="52">
        <v>0</v>
      </c>
      <c r="G15" s="52">
        <v>0</v>
      </c>
      <c r="H15" s="52">
        <v>0</v>
      </c>
      <c r="I15" s="52">
        <v>0</v>
      </c>
      <c r="J15" s="52">
        <v>0</v>
      </c>
      <c r="K15" s="52">
        <v>0</v>
      </c>
      <c r="L15" s="52">
        <v>0</v>
      </c>
      <c r="M15" s="52">
        <v>0</v>
      </c>
      <c r="N15" s="286">
        <v>2945</v>
      </c>
    </row>
    <row r="16" spans="1:14" x14ac:dyDescent="0.25">
      <c r="A16" s="72">
        <v>12</v>
      </c>
      <c r="B16" s="65" t="s">
        <v>19</v>
      </c>
      <c r="C16" s="52">
        <v>0</v>
      </c>
      <c r="D16" s="52">
        <v>0</v>
      </c>
      <c r="E16" s="52">
        <v>0</v>
      </c>
      <c r="F16" s="52">
        <v>0</v>
      </c>
      <c r="G16" s="52">
        <v>0</v>
      </c>
      <c r="H16" s="52">
        <v>0</v>
      </c>
      <c r="I16" s="52">
        <v>0</v>
      </c>
      <c r="J16" s="52">
        <v>0</v>
      </c>
      <c r="K16" s="52">
        <v>35</v>
      </c>
      <c r="L16" s="52">
        <v>0</v>
      </c>
      <c r="M16" s="52">
        <v>0</v>
      </c>
      <c r="N16" s="286">
        <v>35</v>
      </c>
    </row>
    <row r="17" spans="1:21" x14ac:dyDescent="0.25">
      <c r="A17" s="72">
        <v>13</v>
      </c>
      <c r="B17" s="65" t="s">
        <v>20</v>
      </c>
      <c r="C17" s="52">
        <v>342</v>
      </c>
      <c r="D17" s="52">
        <v>378</v>
      </c>
      <c r="E17" s="52">
        <v>597</v>
      </c>
      <c r="F17" s="52">
        <v>259</v>
      </c>
      <c r="G17" s="52">
        <v>280</v>
      </c>
      <c r="H17" s="52">
        <v>642</v>
      </c>
      <c r="I17" s="52">
        <v>0</v>
      </c>
      <c r="J17" s="52">
        <v>941</v>
      </c>
      <c r="K17" s="52">
        <v>928</v>
      </c>
      <c r="L17" s="52">
        <v>82</v>
      </c>
      <c r="M17" s="52">
        <v>216</v>
      </c>
      <c r="N17" s="286">
        <v>4665</v>
      </c>
    </row>
    <row r="18" spans="1:21" x14ac:dyDescent="0.25">
      <c r="A18" s="72">
        <v>14</v>
      </c>
      <c r="B18" s="65" t="s">
        <v>206</v>
      </c>
      <c r="C18" s="52">
        <v>0</v>
      </c>
      <c r="D18" s="52">
        <v>0</v>
      </c>
      <c r="E18" s="52">
        <v>0</v>
      </c>
      <c r="F18" s="52">
        <v>0</v>
      </c>
      <c r="G18" s="52">
        <v>0</v>
      </c>
      <c r="H18" s="52">
        <v>0</v>
      </c>
      <c r="I18" s="52">
        <v>0</v>
      </c>
      <c r="J18" s="52">
        <v>0</v>
      </c>
      <c r="K18" s="52">
        <v>0</v>
      </c>
      <c r="L18" s="52">
        <v>1500</v>
      </c>
      <c r="M18" s="52">
        <v>0</v>
      </c>
      <c r="N18" s="286">
        <v>1500</v>
      </c>
      <c r="R18" s="39" t="s">
        <v>225</v>
      </c>
    </row>
    <row r="19" spans="1:21" x14ac:dyDescent="0.25">
      <c r="A19" s="72">
        <v>15</v>
      </c>
      <c r="B19" s="65" t="s">
        <v>21</v>
      </c>
      <c r="C19" s="52">
        <v>0</v>
      </c>
      <c r="D19" s="52">
        <v>0</v>
      </c>
      <c r="E19" s="52">
        <v>0</v>
      </c>
      <c r="F19" s="52">
        <v>0</v>
      </c>
      <c r="G19" s="52">
        <v>0</v>
      </c>
      <c r="H19" s="52">
        <v>0</v>
      </c>
      <c r="I19" s="52">
        <v>0</v>
      </c>
      <c r="J19" s="52">
        <v>0</v>
      </c>
      <c r="K19" s="52">
        <v>0</v>
      </c>
      <c r="L19" s="52">
        <v>0</v>
      </c>
      <c r="M19" s="52">
        <v>0</v>
      </c>
      <c r="N19" s="286">
        <v>0</v>
      </c>
    </row>
    <row r="20" spans="1:21" x14ac:dyDescent="0.25">
      <c r="A20" s="72">
        <v>16</v>
      </c>
      <c r="B20" s="65" t="s">
        <v>22</v>
      </c>
      <c r="C20" s="52">
        <v>623</v>
      </c>
      <c r="D20" s="52">
        <v>0</v>
      </c>
      <c r="E20" s="52">
        <v>309</v>
      </c>
      <c r="F20" s="52">
        <v>0</v>
      </c>
      <c r="G20" s="52">
        <v>0</v>
      </c>
      <c r="H20" s="52">
        <v>0</v>
      </c>
      <c r="I20" s="52">
        <v>0</v>
      </c>
      <c r="J20" s="52">
        <v>0</v>
      </c>
      <c r="K20" s="52">
        <v>0</v>
      </c>
      <c r="L20" s="52">
        <v>0</v>
      </c>
      <c r="M20" s="52">
        <v>0</v>
      </c>
      <c r="N20" s="286">
        <v>932</v>
      </c>
    </row>
    <row r="21" spans="1:21" x14ac:dyDescent="0.25">
      <c r="A21" s="72">
        <v>17</v>
      </c>
      <c r="B21" s="65" t="s">
        <v>23</v>
      </c>
      <c r="C21" s="52">
        <v>0</v>
      </c>
      <c r="D21" s="52">
        <v>0</v>
      </c>
      <c r="E21" s="52">
        <v>0</v>
      </c>
      <c r="F21" s="52">
        <v>0</v>
      </c>
      <c r="G21" s="52">
        <v>0</v>
      </c>
      <c r="H21" s="52">
        <v>0</v>
      </c>
      <c r="I21" s="52">
        <v>0</v>
      </c>
      <c r="J21" s="52">
        <v>0</v>
      </c>
      <c r="K21" s="52">
        <v>0</v>
      </c>
      <c r="L21" s="52">
        <v>0</v>
      </c>
      <c r="M21" s="52">
        <v>0</v>
      </c>
      <c r="N21" s="286">
        <v>0</v>
      </c>
    </row>
    <row r="22" spans="1:21" x14ac:dyDescent="0.25">
      <c r="A22" s="72">
        <v>18</v>
      </c>
      <c r="B22" s="65" t="s">
        <v>208</v>
      </c>
      <c r="C22" s="52">
        <v>793</v>
      </c>
      <c r="D22" s="52">
        <v>11021</v>
      </c>
      <c r="E22" s="52">
        <v>3505</v>
      </c>
      <c r="F22" s="52">
        <v>664</v>
      </c>
      <c r="G22" s="52">
        <v>2983</v>
      </c>
      <c r="H22" s="52">
        <v>670</v>
      </c>
      <c r="I22" s="52">
        <v>70</v>
      </c>
      <c r="J22" s="52">
        <v>1482</v>
      </c>
      <c r="K22" s="52">
        <v>1348</v>
      </c>
      <c r="L22" s="52">
        <v>672</v>
      </c>
      <c r="M22" s="52">
        <v>1281</v>
      </c>
      <c r="N22" s="286">
        <v>24489</v>
      </c>
    </row>
    <row r="23" spans="1:21" ht="13.5" thickBot="1" x14ac:dyDescent="0.3">
      <c r="A23" s="45"/>
      <c r="B23" s="64" t="s">
        <v>11</v>
      </c>
      <c r="C23" s="277">
        <v>199076</v>
      </c>
      <c r="D23" s="277">
        <v>250085</v>
      </c>
      <c r="E23" s="277">
        <v>218810</v>
      </c>
      <c r="F23" s="277">
        <v>203537</v>
      </c>
      <c r="G23" s="277">
        <v>192762</v>
      </c>
      <c r="H23" s="277">
        <v>195863</v>
      </c>
      <c r="I23" s="277">
        <v>59338</v>
      </c>
      <c r="J23" s="277">
        <v>196541</v>
      </c>
      <c r="K23" s="277">
        <v>128346</v>
      </c>
      <c r="L23" s="277">
        <v>209720</v>
      </c>
      <c r="M23" s="277">
        <v>167377</v>
      </c>
      <c r="N23" s="287">
        <v>2021455</v>
      </c>
    </row>
    <row r="24" spans="1:21" s="70" customFormat="1" x14ac:dyDescent="0.25">
      <c r="A24" s="71"/>
      <c r="B24" s="68"/>
      <c r="C24" s="69"/>
      <c r="D24" s="69"/>
      <c r="E24" s="69"/>
      <c r="F24" s="69"/>
      <c r="G24" s="69"/>
      <c r="H24" s="69"/>
      <c r="I24" s="69"/>
      <c r="J24" s="69"/>
      <c r="K24" s="69"/>
      <c r="L24" s="69"/>
      <c r="M24" s="69"/>
      <c r="N24" s="69"/>
      <c r="P24" s="70" t="s">
        <v>225</v>
      </c>
    </row>
    <row r="25" spans="1:21" ht="13.5" thickBot="1" x14ac:dyDescent="0.3"/>
    <row r="26" spans="1:21" ht="21.75" customHeight="1" x14ac:dyDescent="0.25">
      <c r="A26" s="296" t="s">
        <v>1</v>
      </c>
      <c r="B26" s="325" t="s">
        <v>223</v>
      </c>
      <c r="C26" s="295" t="s">
        <v>24</v>
      </c>
      <c r="D26" s="295"/>
      <c r="E26" s="295"/>
      <c r="F26" s="295"/>
      <c r="G26" s="295"/>
      <c r="H26" s="1" t="s">
        <v>11</v>
      </c>
    </row>
    <row r="27" spans="1:21" x14ac:dyDescent="0.25">
      <c r="A27" s="327"/>
      <c r="B27" s="328"/>
      <c r="C27" s="168" t="s">
        <v>28</v>
      </c>
      <c r="D27" s="168" t="s">
        <v>26</v>
      </c>
      <c r="E27" s="168" t="s">
        <v>29</v>
      </c>
      <c r="F27" s="168" t="s">
        <v>30</v>
      </c>
      <c r="G27" s="168" t="s">
        <v>230</v>
      </c>
      <c r="H27" s="294"/>
    </row>
    <row r="28" spans="1:21" x14ac:dyDescent="0.25">
      <c r="A28" s="72">
        <v>19</v>
      </c>
      <c r="B28" s="63" t="s">
        <v>41</v>
      </c>
      <c r="C28" s="52">
        <v>142432</v>
      </c>
      <c r="D28" s="52">
        <v>82972</v>
      </c>
      <c r="E28" s="52">
        <v>33307</v>
      </c>
      <c r="F28" s="52">
        <v>23719</v>
      </c>
      <c r="G28" s="52">
        <v>40966</v>
      </c>
      <c r="H28" s="286">
        <v>323396</v>
      </c>
      <c r="J28" s="146"/>
    </row>
    <row r="29" spans="1:21" ht="13.5" thickBot="1" x14ac:dyDescent="0.3">
      <c r="A29" s="181">
        <v>20</v>
      </c>
      <c r="B29" s="138" t="s">
        <v>227</v>
      </c>
      <c r="C29" s="52">
        <v>0</v>
      </c>
      <c r="D29" s="52">
        <v>0</v>
      </c>
      <c r="E29" s="52">
        <v>0</v>
      </c>
      <c r="F29" s="52">
        <v>0</v>
      </c>
      <c r="G29" s="52">
        <v>0</v>
      </c>
      <c r="H29" s="286">
        <v>0</v>
      </c>
      <c r="J29" s="146"/>
    </row>
    <row r="30" spans="1:21" x14ac:dyDescent="0.25">
      <c r="A30" s="145">
        <v>21</v>
      </c>
      <c r="B30" s="143" t="s">
        <v>224</v>
      </c>
      <c r="C30" s="52">
        <v>7389</v>
      </c>
      <c r="D30" s="52">
        <v>0</v>
      </c>
      <c r="E30" s="52">
        <v>12798</v>
      </c>
      <c r="F30" s="52">
        <v>1910</v>
      </c>
      <c r="G30" s="52">
        <v>0</v>
      </c>
      <c r="H30" s="286">
        <v>22097</v>
      </c>
      <c r="K30" s="300" t="s">
        <v>25</v>
      </c>
      <c r="L30" s="301"/>
      <c r="M30" s="5">
        <f>H31+N23</f>
        <v>2366948</v>
      </c>
      <c r="N30" s="4"/>
      <c r="U30" s="39" t="s">
        <v>225</v>
      </c>
    </row>
    <row r="31" spans="1:21" ht="13.5" thickBot="1" x14ac:dyDescent="0.3">
      <c r="A31" s="45"/>
      <c r="B31" s="64" t="s">
        <v>11</v>
      </c>
      <c r="C31" s="277">
        <v>149821</v>
      </c>
      <c r="D31" s="277">
        <v>82972</v>
      </c>
      <c r="E31" s="277">
        <v>46105</v>
      </c>
      <c r="F31" s="277">
        <v>25629</v>
      </c>
      <c r="G31" s="277">
        <v>40966</v>
      </c>
      <c r="H31" s="287">
        <v>345493</v>
      </c>
      <c r="I31" s="39" t="s">
        <v>225</v>
      </c>
      <c r="K31" s="302"/>
      <c r="L31" s="303"/>
      <c r="M31" s="3"/>
      <c r="N31" s="2"/>
    </row>
    <row r="45" spans="1:11" x14ac:dyDescent="0.25">
      <c r="A45" s="248"/>
      <c r="B45" s="248"/>
      <c r="C45" s="248"/>
      <c r="D45" s="248"/>
      <c r="E45" s="248"/>
      <c r="F45" s="248"/>
      <c r="G45" s="248"/>
      <c r="H45" s="248"/>
      <c r="I45" s="248"/>
      <c r="J45" s="248"/>
      <c r="K45" s="248"/>
    </row>
    <row r="46" spans="1:11" x14ac:dyDescent="0.25">
      <c r="A46" s="248"/>
      <c r="B46" s="248"/>
      <c r="C46" s="248"/>
      <c r="D46" s="248"/>
      <c r="E46" s="248"/>
      <c r="F46" s="248"/>
      <c r="G46" s="248"/>
      <c r="H46" s="248"/>
      <c r="I46" s="248"/>
      <c r="J46" s="248"/>
      <c r="K46" s="248"/>
    </row>
    <row r="47" spans="1:11" x14ac:dyDescent="0.25">
      <c r="A47" s="248"/>
      <c r="B47" s="248"/>
      <c r="C47" s="248"/>
      <c r="D47" s="248"/>
      <c r="E47" s="248"/>
      <c r="F47" s="248"/>
      <c r="G47" s="248"/>
      <c r="H47" s="248"/>
      <c r="I47" s="248"/>
      <c r="J47" s="248"/>
      <c r="K47" s="248"/>
    </row>
    <row r="48" spans="1:11" x14ac:dyDescent="0.25">
      <c r="A48" s="248"/>
      <c r="B48" s="248"/>
      <c r="C48" s="248"/>
      <c r="D48" s="248"/>
      <c r="E48" s="248"/>
      <c r="F48" s="248"/>
      <c r="G48" s="248"/>
      <c r="H48" s="248"/>
      <c r="I48" s="248"/>
      <c r="J48" s="248"/>
      <c r="K48" s="248"/>
    </row>
  </sheetData>
  <mergeCells count="10">
    <mergeCell ref="K30:L31"/>
    <mergeCell ref="H26:H27"/>
    <mergeCell ref="C26:G26"/>
    <mergeCell ref="M30:N31"/>
    <mergeCell ref="A1:N1"/>
    <mergeCell ref="A3:A4"/>
    <mergeCell ref="B3:B4"/>
    <mergeCell ref="A26:A27"/>
    <mergeCell ref="B26:B27"/>
    <mergeCell ref="C3:M3"/>
  </mergeCells>
  <printOptions horizontalCentered="1" verticalCentered="1"/>
  <pageMargins left="0.62992125984251968" right="0.62992125984251968" top="0" bottom="0" header="0.31496062992125984" footer="0.31496062992125984"/>
  <pageSetup paperSize="9" scale="74" orientation="landscape"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Q48"/>
  <sheetViews>
    <sheetView showGridLines="0" tabSelected="1" zoomScale="85" zoomScaleNormal="85" workbookViewId="0">
      <selection activeCell="B14" sqref="B14"/>
    </sheetView>
  </sheetViews>
  <sheetFormatPr defaultColWidth="9.140625" defaultRowHeight="12.75" x14ac:dyDescent="0.25"/>
  <cols>
    <col min="1" max="1" width="5.28515625" style="39" customWidth="1"/>
    <col min="2" max="2" width="26.85546875" style="39" bestFit="1" customWidth="1"/>
    <col min="3" max="3" width="11.28515625" style="39" customWidth="1"/>
    <col min="4" max="6" width="8.85546875" style="39" customWidth="1"/>
    <col min="7" max="7" width="10.7109375" style="39" customWidth="1"/>
    <col min="8" max="8" width="8.85546875" style="39" customWidth="1"/>
    <col min="9" max="9" width="7.85546875" style="39" customWidth="1"/>
    <col min="10" max="10" width="8.140625" style="39" customWidth="1"/>
    <col min="11" max="14" width="8.85546875" style="39" customWidth="1"/>
    <col min="15" max="15" width="9" style="39" customWidth="1"/>
    <col min="16" max="16" width="9.28515625" style="39" customWidth="1"/>
    <col min="17" max="17" width="7.28515625" style="39" customWidth="1"/>
    <col min="18" max="18" width="7.5703125" style="39" customWidth="1"/>
    <col min="19" max="19" width="7.7109375" style="39" customWidth="1"/>
    <col min="20" max="16384" width="9.140625" style="39"/>
  </cols>
  <sheetData>
    <row r="1" spans="1:14" ht="18.75" x14ac:dyDescent="0.25">
      <c r="B1" s="6" t="s">
        <v>209</v>
      </c>
      <c r="C1" s="6"/>
      <c r="D1" s="6"/>
      <c r="E1" s="6"/>
      <c r="F1" s="6"/>
      <c r="G1" s="6"/>
      <c r="H1" s="6"/>
      <c r="I1" s="6"/>
      <c r="J1" s="6"/>
      <c r="K1" s="6"/>
      <c r="L1" s="6"/>
      <c r="M1" s="6"/>
      <c r="N1" s="6"/>
    </row>
    <row r="2" spans="1:14" ht="13.5" thickBot="1" x14ac:dyDescent="0.3">
      <c r="N2" s="73"/>
    </row>
    <row r="3" spans="1:14" x14ac:dyDescent="0.25">
      <c r="A3" s="305" t="s">
        <v>1</v>
      </c>
      <c r="B3" s="334" t="s">
        <v>223</v>
      </c>
      <c r="C3" s="315" t="s">
        <v>2</v>
      </c>
      <c r="D3" s="315"/>
      <c r="E3" s="315"/>
      <c r="F3" s="315"/>
      <c r="G3" s="315"/>
      <c r="H3" s="315"/>
      <c r="I3" s="315"/>
      <c r="J3" s="315"/>
      <c r="K3" s="315"/>
      <c r="L3" s="315"/>
      <c r="M3" s="315"/>
      <c r="N3" s="109" t="s">
        <v>2</v>
      </c>
    </row>
    <row r="4" spans="1:14" ht="25.5" x14ac:dyDescent="0.25">
      <c r="A4" s="333"/>
      <c r="B4" s="335"/>
      <c r="C4" s="119" t="s">
        <v>73</v>
      </c>
      <c r="D4" s="119" t="s">
        <v>3</v>
      </c>
      <c r="E4" s="119" t="s">
        <v>4</v>
      </c>
      <c r="F4" s="119" t="s">
        <v>5</v>
      </c>
      <c r="G4" s="119" t="s">
        <v>7</v>
      </c>
      <c r="H4" s="119" t="s">
        <v>6</v>
      </c>
      <c r="I4" s="119" t="s">
        <v>243</v>
      </c>
      <c r="J4" s="119" t="s">
        <v>8</v>
      </c>
      <c r="K4" s="119" t="s">
        <v>31</v>
      </c>
      <c r="L4" s="119" t="s">
        <v>229</v>
      </c>
      <c r="M4" s="119" t="s">
        <v>234</v>
      </c>
      <c r="N4" s="120" t="s">
        <v>11</v>
      </c>
    </row>
    <row r="5" spans="1:14" x14ac:dyDescent="0.25">
      <c r="A5" s="122">
        <v>1</v>
      </c>
      <c r="B5" s="65" t="s">
        <v>12</v>
      </c>
      <c r="C5" s="52">
        <v>344</v>
      </c>
      <c r="D5" s="52">
        <v>585</v>
      </c>
      <c r="E5" s="52">
        <v>420</v>
      </c>
      <c r="F5" s="52">
        <v>82</v>
      </c>
      <c r="G5" s="52">
        <v>593</v>
      </c>
      <c r="H5" s="52">
        <v>265</v>
      </c>
      <c r="I5" s="52">
        <v>112</v>
      </c>
      <c r="J5" s="52">
        <v>318</v>
      </c>
      <c r="K5" s="52">
        <v>135</v>
      </c>
      <c r="L5" s="52">
        <v>317</v>
      </c>
      <c r="M5" s="52">
        <v>312</v>
      </c>
      <c r="N5" s="211">
        <v>3483</v>
      </c>
    </row>
    <row r="6" spans="1:14" x14ac:dyDescent="0.25">
      <c r="A6" s="122">
        <v>2</v>
      </c>
      <c r="B6" s="65" t="s">
        <v>13</v>
      </c>
      <c r="C6" s="52">
        <v>282</v>
      </c>
      <c r="D6" s="52">
        <v>3268</v>
      </c>
      <c r="E6" s="52">
        <v>1141</v>
      </c>
      <c r="F6" s="52">
        <v>574</v>
      </c>
      <c r="G6" s="52">
        <v>3623</v>
      </c>
      <c r="H6" s="52">
        <v>65</v>
      </c>
      <c r="I6" s="52">
        <v>0</v>
      </c>
      <c r="J6" s="52">
        <v>396</v>
      </c>
      <c r="K6" s="52">
        <v>0</v>
      </c>
      <c r="L6" s="52">
        <v>3445</v>
      </c>
      <c r="M6" s="52">
        <v>5553</v>
      </c>
      <c r="N6" s="211">
        <v>18347</v>
      </c>
    </row>
    <row r="7" spans="1:14" x14ac:dyDescent="0.25">
      <c r="A7" s="122">
        <v>3</v>
      </c>
      <c r="B7" s="65" t="s">
        <v>14</v>
      </c>
      <c r="C7" s="52">
        <v>220</v>
      </c>
      <c r="D7" s="52">
        <v>596</v>
      </c>
      <c r="E7" s="52">
        <v>612</v>
      </c>
      <c r="F7" s="52">
        <v>293</v>
      </c>
      <c r="G7" s="52">
        <v>254</v>
      </c>
      <c r="H7" s="52">
        <v>354</v>
      </c>
      <c r="I7" s="52">
        <v>27</v>
      </c>
      <c r="J7" s="52">
        <v>310</v>
      </c>
      <c r="K7" s="52">
        <v>348</v>
      </c>
      <c r="L7" s="52">
        <v>440</v>
      </c>
      <c r="M7" s="52">
        <v>245</v>
      </c>
      <c r="N7" s="211">
        <v>3699</v>
      </c>
    </row>
    <row r="8" spans="1:14" x14ac:dyDescent="0.25">
      <c r="A8" s="122">
        <v>4</v>
      </c>
      <c r="B8" s="65" t="s">
        <v>202</v>
      </c>
      <c r="C8" s="52">
        <v>0</v>
      </c>
      <c r="D8" s="52">
        <v>0</v>
      </c>
      <c r="E8" s="52">
        <v>0</v>
      </c>
      <c r="F8" s="52">
        <v>0</v>
      </c>
      <c r="G8" s="52">
        <v>0</v>
      </c>
      <c r="H8" s="52">
        <v>0</v>
      </c>
      <c r="I8" s="52">
        <v>0</v>
      </c>
      <c r="J8" s="52">
        <v>0</v>
      </c>
      <c r="K8" s="52">
        <v>0</v>
      </c>
      <c r="L8" s="52">
        <v>0</v>
      </c>
      <c r="M8" s="52">
        <v>0</v>
      </c>
      <c r="N8" s="211">
        <v>0</v>
      </c>
    </row>
    <row r="9" spans="1:14" x14ac:dyDescent="0.25">
      <c r="A9" s="122">
        <v>5</v>
      </c>
      <c r="B9" s="65" t="s">
        <v>15</v>
      </c>
      <c r="C9" s="52">
        <v>0</v>
      </c>
      <c r="D9" s="52">
        <v>0</v>
      </c>
      <c r="E9" s="52">
        <v>0</v>
      </c>
      <c r="F9" s="52">
        <v>0</v>
      </c>
      <c r="G9" s="52">
        <v>0</v>
      </c>
      <c r="H9" s="52">
        <v>0</v>
      </c>
      <c r="I9" s="52">
        <v>0</v>
      </c>
      <c r="J9" s="52">
        <v>0</v>
      </c>
      <c r="K9" s="52">
        <v>0</v>
      </c>
      <c r="L9" s="52">
        <v>0</v>
      </c>
      <c r="M9" s="52">
        <v>0</v>
      </c>
      <c r="N9" s="211">
        <v>0</v>
      </c>
    </row>
    <row r="10" spans="1:14" x14ac:dyDescent="0.25">
      <c r="A10" s="122">
        <v>6</v>
      </c>
      <c r="B10" s="65" t="s">
        <v>16</v>
      </c>
      <c r="C10" s="52">
        <v>0</v>
      </c>
      <c r="D10" s="52">
        <v>1</v>
      </c>
      <c r="E10" s="52">
        <v>0</v>
      </c>
      <c r="F10" s="52">
        <v>0</v>
      </c>
      <c r="G10" s="52">
        <v>0</v>
      </c>
      <c r="H10" s="52">
        <v>0</v>
      </c>
      <c r="I10" s="52">
        <v>0</v>
      </c>
      <c r="J10" s="52">
        <v>0</v>
      </c>
      <c r="K10" s="52">
        <v>0</v>
      </c>
      <c r="L10" s="52">
        <v>0</v>
      </c>
      <c r="M10" s="52">
        <v>0</v>
      </c>
      <c r="N10" s="211">
        <v>1</v>
      </c>
    </row>
    <row r="11" spans="1:14" x14ac:dyDescent="0.25">
      <c r="A11" s="122">
        <v>7</v>
      </c>
      <c r="B11" s="65" t="s">
        <v>17</v>
      </c>
      <c r="C11" s="52">
        <v>2</v>
      </c>
      <c r="D11" s="52">
        <v>1</v>
      </c>
      <c r="E11" s="52">
        <v>1</v>
      </c>
      <c r="F11" s="52">
        <v>0</v>
      </c>
      <c r="G11" s="52">
        <v>2</v>
      </c>
      <c r="H11" s="52">
        <v>0</v>
      </c>
      <c r="I11" s="52">
        <v>0</v>
      </c>
      <c r="J11" s="52">
        <v>4</v>
      </c>
      <c r="K11" s="52">
        <v>0</v>
      </c>
      <c r="L11" s="52">
        <v>1</v>
      </c>
      <c r="M11" s="52">
        <v>0</v>
      </c>
      <c r="N11" s="211">
        <v>11</v>
      </c>
    </row>
    <row r="12" spans="1:14" x14ac:dyDescent="0.25">
      <c r="A12" s="122">
        <v>8</v>
      </c>
      <c r="B12" s="65" t="s">
        <v>203</v>
      </c>
      <c r="C12" s="52">
        <v>42</v>
      </c>
      <c r="D12" s="52">
        <v>22</v>
      </c>
      <c r="E12" s="52">
        <v>54</v>
      </c>
      <c r="F12" s="52">
        <v>9</v>
      </c>
      <c r="G12" s="52">
        <v>159</v>
      </c>
      <c r="H12" s="52">
        <v>12</v>
      </c>
      <c r="I12" s="52">
        <v>2</v>
      </c>
      <c r="J12" s="52">
        <v>10</v>
      </c>
      <c r="K12" s="52">
        <v>28</v>
      </c>
      <c r="L12" s="52">
        <v>15</v>
      </c>
      <c r="M12" s="52">
        <v>23</v>
      </c>
      <c r="N12" s="211">
        <v>376</v>
      </c>
    </row>
    <row r="13" spans="1:14" x14ac:dyDescent="0.25">
      <c r="A13" s="122">
        <v>9</v>
      </c>
      <c r="B13" s="65" t="s">
        <v>204</v>
      </c>
      <c r="C13" s="52">
        <v>489</v>
      </c>
      <c r="D13" s="52">
        <v>449</v>
      </c>
      <c r="E13" s="52">
        <v>525</v>
      </c>
      <c r="F13" s="52">
        <v>742</v>
      </c>
      <c r="G13" s="52">
        <v>243</v>
      </c>
      <c r="H13" s="52">
        <v>211</v>
      </c>
      <c r="I13" s="52">
        <v>2</v>
      </c>
      <c r="J13" s="52">
        <v>97</v>
      </c>
      <c r="K13" s="52">
        <v>75</v>
      </c>
      <c r="L13" s="52">
        <v>259</v>
      </c>
      <c r="M13" s="52">
        <v>90</v>
      </c>
      <c r="N13" s="211">
        <v>3182</v>
      </c>
    </row>
    <row r="14" spans="1:14" x14ac:dyDescent="0.25">
      <c r="A14" s="122">
        <v>10</v>
      </c>
      <c r="B14" s="65" t="s">
        <v>18</v>
      </c>
      <c r="C14" s="52">
        <v>740</v>
      </c>
      <c r="D14" s="52">
        <v>1520</v>
      </c>
      <c r="E14" s="52">
        <v>1303</v>
      </c>
      <c r="F14" s="52">
        <v>1106</v>
      </c>
      <c r="G14" s="52">
        <v>1145</v>
      </c>
      <c r="H14" s="52">
        <v>2013</v>
      </c>
      <c r="I14" s="52">
        <v>901</v>
      </c>
      <c r="J14" s="52">
        <v>2210</v>
      </c>
      <c r="K14" s="52">
        <v>1200</v>
      </c>
      <c r="L14" s="52">
        <v>1393</v>
      </c>
      <c r="M14" s="52">
        <v>1289</v>
      </c>
      <c r="N14" s="211">
        <v>14820</v>
      </c>
    </row>
    <row r="15" spans="1:14" x14ac:dyDescent="0.25">
      <c r="A15" s="122">
        <v>11</v>
      </c>
      <c r="B15" s="65" t="s">
        <v>205</v>
      </c>
      <c r="C15" s="52">
        <v>0</v>
      </c>
      <c r="D15" s="52">
        <v>4</v>
      </c>
      <c r="E15" s="52">
        <v>0</v>
      </c>
      <c r="F15" s="52">
        <v>0</v>
      </c>
      <c r="G15" s="52">
        <v>0</v>
      </c>
      <c r="H15" s="52">
        <v>0</v>
      </c>
      <c r="I15" s="52">
        <v>0</v>
      </c>
      <c r="J15" s="52">
        <v>0</v>
      </c>
      <c r="K15" s="52">
        <v>0</v>
      </c>
      <c r="L15" s="52">
        <v>0</v>
      </c>
      <c r="M15" s="52">
        <v>0</v>
      </c>
      <c r="N15" s="211">
        <v>4</v>
      </c>
    </row>
    <row r="16" spans="1:14" x14ac:dyDescent="0.25">
      <c r="A16" s="122">
        <v>12</v>
      </c>
      <c r="B16" s="65" t="s">
        <v>19</v>
      </c>
      <c r="C16" s="52">
        <v>0</v>
      </c>
      <c r="D16" s="52">
        <v>0</v>
      </c>
      <c r="E16" s="52">
        <v>0</v>
      </c>
      <c r="F16" s="52">
        <v>0</v>
      </c>
      <c r="G16" s="52">
        <v>0</v>
      </c>
      <c r="H16" s="52">
        <v>0</v>
      </c>
      <c r="I16" s="52">
        <v>0</v>
      </c>
      <c r="J16" s="52">
        <v>0</v>
      </c>
      <c r="K16" s="52">
        <v>1</v>
      </c>
      <c r="L16" s="52">
        <v>0</v>
      </c>
      <c r="M16" s="52">
        <v>0</v>
      </c>
      <c r="N16" s="211">
        <v>1</v>
      </c>
    </row>
    <row r="17" spans="1:17" ht="14.25" customHeight="1" x14ac:dyDescent="0.25">
      <c r="A17" s="122">
        <v>13</v>
      </c>
      <c r="B17" s="65" t="s">
        <v>20</v>
      </c>
      <c r="C17" s="52">
        <v>17</v>
      </c>
      <c r="D17" s="52">
        <v>3</v>
      </c>
      <c r="E17" s="52">
        <v>31</v>
      </c>
      <c r="F17" s="52">
        <v>9</v>
      </c>
      <c r="G17" s="52">
        <v>18</v>
      </c>
      <c r="H17" s="52">
        <v>14</v>
      </c>
      <c r="I17" s="52">
        <v>0</v>
      </c>
      <c r="J17" s="52">
        <v>8</v>
      </c>
      <c r="K17" s="52">
        <v>28</v>
      </c>
      <c r="L17" s="52">
        <v>3</v>
      </c>
      <c r="M17" s="52">
        <v>10</v>
      </c>
      <c r="N17" s="211">
        <v>141</v>
      </c>
    </row>
    <row r="18" spans="1:17" ht="14.25" customHeight="1" x14ac:dyDescent="0.25">
      <c r="A18" s="122">
        <v>14</v>
      </c>
      <c r="B18" s="65" t="s">
        <v>206</v>
      </c>
      <c r="C18" s="52">
        <v>0</v>
      </c>
      <c r="D18" s="52">
        <v>0</v>
      </c>
      <c r="E18" s="52">
        <v>0</v>
      </c>
      <c r="F18" s="52">
        <v>0</v>
      </c>
      <c r="G18" s="52">
        <v>0</v>
      </c>
      <c r="H18" s="52">
        <v>0</v>
      </c>
      <c r="I18" s="52">
        <v>0</v>
      </c>
      <c r="J18" s="52">
        <v>0</v>
      </c>
      <c r="K18" s="52">
        <v>0</v>
      </c>
      <c r="L18" s="52">
        <v>2</v>
      </c>
      <c r="M18" s="52">
        <v>0</v>
      </c>
      <c r="N18" s="211">
        <v>2</v>
      </c>
    </row>
    <row r="19" spans="1:17" ht="14.25" customHeight="1" x14ac:dyDescent="0.25">
      <c r="A19" s="122">
        <v>15</v>
      </c>
      <c r="B19" s="65" t="s">
        <v>21</v>
      </c>
      <c r="C19" s="52">
        <v>0</v>
      </c>
      <c r="D19" s="52">
        <v>0</v>
      </c>
      <c r="E19" s="52">
        <v>0</v>
      </c>
      <c r="F19" s="52">
        <v>0</v>
      </c>
      <c r="G19" s="52">
        <v>0</v>
      </c>
      <c r="H19" s="52">
        <v>0</v>
      </c>
      <c r="I19" s="52">
        <v>0</v>
      </c>
      <c r="J19" s="52">
        <v>0</v>
      </c>
      <c r="K19" s="52">
        <v>0</v>
      </c>
      <c r="L19" s="52">
        <v>0</v>
      </c>
      <c r="M19" s="52">
        <v>0</v>
      </c>
      <c r="N19" s="211">
        <v>0</v>
      </c>
      <c r="Q19" s="39" t="s">
        <v>225</v>
      </c>
    </row>
    <row r="20" spans="1:17" x14ac:dyDescent="0.25">
      <c r="A20" s="122">
        <v>16</v>
      </c>
      <c r="B20" s="65" t="s">
        <v>22</v>
      </c>
      <c r="C20" s="52">
        <v>18</v>
      </c>
      <c r="D20" s="52">
        <v>0</v>
      </c>
      <c r="E20" s="52">
        <v>1</v>
      </c>
      <c r="F20" s="52">
        <v>0</v>
      </c>
      <c r="G20" s="52">
        <v>0</v>
      </c>
      <c r="H20" s="52">
        <v>0</v>
      </c>
      <c r="I20" s="52">
        <v>0</v>
      </c>
      <c r="J20" s="52">
        <v>0</v>
      </c>
      <c r="K20" s="52">
        <v>0</v>
      </c>
      <c r="L20" s="52">
        <v>0</v>
      </c>
      <c r="M20" s="52">
        <v>0</v>
      </c>
      <c r="N20" s="211">
        <v>19</v>
      </c>
    </row>
    <row r="21" spans="1:17" x14ac:dyDescent="0.25">
      <c r="A21" s="122">
        <v>17</v>
      </c>
      <c r="B21" s="65" t="s">
        <v>23</v>
      </c>
      <c r="C21" s="52">
        <v>0</v>
      </c>
      <c r="D21" s="52">
        <v>0</v>
      </c>
      <c r="E21" s="52">
        <v>0</v>
      </c>
      <c r="F21" s="52">
        <v>0</v>
      </c>
      <c r="G21" s="52">
        <v>0</v>
      </c>
      <c r="H21" s="52">
        <v>0</v>
      </c>
      <c r="I21" s="52">
        <v>0</v>
      </c>
      <c r="J21" s="52">
        <v>0</v>
      </c>
      <c r="K21" s="52">
        <v>0</v>
      </c>
      <c r="L21" s="52">
        <v>0</v>
      </c>
      <c r="M21" s="52">
        <v>0</v>
      </c>
      <c r="N21" s="211">
        <v>0</v>
      </c>
    </row>
    <row r="22" spans="1:17" x14ac:dyDescent="0.25">
      <c r="A22" s="122">
        <v>18</v>
      </c>
      <c r="B22" s="65" t="s">
        <v>208</v>
      </c>
      <c r="C22" s="52">
        <v>21</v>
      </c>
      <c r="D22" s="52">
        <v>336</v>
      </c>
      <c r="E22" s="52">
        <v>162</v>
      </c>
      <c r="F22" s="52">
        <v>36</v>
      </c>
      <c r="G22" s="52">
        <v>136</v>
      </c>
      <c r="H22" s="52">
        <v>29</v>
      </c>
      <c r="I22" s="52">
        <v>10</v>
      </c>
      <c r="J22" s="52">
        <v>29</v>
      </c>
      <c r="K22" s="52">
        <v>95</v>
      </c>
      <c r="L22" s="52">
        <v>25</v>
      </c>
      <c r="M22" s="52">
        <v>54</v>
      </c>
      <c r="N22" s="211">
        <v>933</v>
      </c>
    </row>
    <row r="23" spans="1:17" ht="13.5" thickBot="1" x14ac:dyDescent="0.3">
      <c r="A23" s="121"/>
      <c r="B23" s="118" t="s">
        <v>11</v>
      </c>
      <c r="C23" s="284">
        <v>2175</v>
      </c>
      <c r="D23" s="284">
        <v>6785</v>
      </c>
      <c r="E23" s="284">
        <v>4250</v>
      </c>
      <c r="F23" s="284">
        <v>2851</v>
      </c>
      <c r="G23" s="284">
        <v>6173</v>
      </c>
      <c r="H23" s="284">
        <v>2963</v>
      </c>
      <c r="I23" s="284">
        <v>1054</v>
      </c>
      <c r="J23" s="284">
        <v>3382</v>
      </c>
      <c r="K23" s="284">
        <v>1910</v>
      </c>
      <c r="L23" s="284">
        <v>5900</v>
      </c>
      <c r="M23" s="284">
        <v>7576</v>
      </c>
      <c r="N23" s="285">
        <v>45019</v>
      </c>
    </row>
    <row r="24" spans="1:17" ht="13.5" thickBot="1" x14ac:dyDescent="0.3">
      <c r="P24" s="39" t="s">
        <v>225</v>
      </c>
      <c r="Q24" s="39" t="s">
        <v>225</v>
      </c>
    </row>
    <row r="25" spans="1:17" ht="32.25" customHeight="1" x14ac:dyDescent="0.25">
      <c r="A25" s="305" t="s">
        <v>1</v>
      </c>
      <c r="B25" s="334" t="s">
        <v>223</v>
      </c>
      <c r="C25" s="315" t="s">
        <v>24</v>
      </c>
      <c r="D25" s="315"/>
      <c r="E25" s="315"/>
      <c r="F25" s="315"/>
      <c r="G25" s="315"/>
      <c r="H25" s="313" t="s">
        <v>11</v>
      </c>
    </row>
    <row r="26" spans="1:17" ht="25.5" x14ac:dyDescent="0.25">
      <c r="A26" s="323"/>
      <c r="B26" s="336"/>
      <c r="C26" s="180" t="s">
        <v>28</v>
      </c>
      <c r="D26" s="180" t="s">
        <v>26</v>
      </c>
      <c r="E26" s="180" t="s">
        <v>29</v>
      </c>
      <c r="F26" s="180" t="s">
        <v>30</v>
      </c>
      <c r="G26" s="180" t="s">
        <v>230</v>
      </c>
      <c r="H26" s="314"/>
    </row>
    <row r="27" spans="1:17" ht="18" customHeight="1" x14ac:dyDescent="0.2">
      <c r="A27" s="272">
        <v>19</v>
      </c>
      <c r="B27" s="63" t="s">
        <v>41</v>
      </c>
      <c r="C27" s="155">
        <v>1184</v>
      </c>
      <c r="D27" s="155">
        <v>456</v>
      </c>
      <c r="E27" s="155">
        <v>166</v>
      </c>
      <c r="F27" s="155">
        <v>128</v>
      </c>
      <c r="G27" s="155">
        <v>112</v>
      </c>
      <c r="H27" s="288">
        <v>2046</v>
      </c>
      <c r="I27" s="39" t="s">
        <v>225</v>
      </c>
    </row>
    <row r="28" spans="1:17" ht="13.5" thickBot="1" x14ac:dyDescent="0.25">
      <c r="A28" s="167">
        <v>20</v>
      </c>
      <c r="B28" s="138" t="s">
        <v>227</v>
      </c>
      <c r="C28" s="155">
        <v>0</v>
      </c>
      <c r="D28" s="155">
        <v>0</v>
      </c>
      <c r="E28" s="155">
        <v>0</v>
      </c>
      <c r="F28" s="155">
        <v>0</v>
      </c>
      <c r="G28" s="155">
        <v>0</v>
      </c>
      <c r="H28" s="288">
        <v>0</v>
      </c>
    </row>
    <row r="29" spans="1:17" ht="13.5" thickBot="1" x14ac:dyDescent="0.25">
      <c r="A29" s="142">
        <v>20</v>
      </c>
      <c r="B29" s="143" t="s">
        <v>224</v>
      </c>
      <c r="C29" s="155">
        <v>21</v>
      </c>
      <c r="D29" s="155">
        <v>0</v>
      </c>
      <c r="E29" s="155">
        <v>137</v>
      </c>
      <c r="F29" s="155">
        <v>26</v>
      </c>
      <c r="G29" s="155">
        <v>0</v>
      </c>
      <c r="H29" s="288">
        <v>184</v>
      </c>
      <c r="K29" s="329" t="s">
        <v>25</v>
      </c>
      <c r="L29" s="330"/>
      <c r="M29" s="331">
        <f>H30+N23</f>
        <v>47249</v>
      </c>
      <c r="N29" s="332"/>
    </row>
    <row r="30" spans="1:17" ht="13.5" thickBot="1" x14ac:dyDescent="0.25">
      <c r="A30" s="117"/>
      <c r="B30" s="118" t="s">
        <v>11</v>
      </c>
      <c r="C30" s="289">
        <v>1205</v>
      </c>
      <c r="D30" s="289">
        <v>456</v>
      </c>
      <c r="E30" s="289">
        <v>303</v>
      </c>
      <c r="F30" s="289">
        <v>154</v>
      </c>
      <c r="G30" s="289">
        <v>112</v>
      </c>
      <c r="H30" s="290">
        <v>2230</v>
      </c>
    </row>
    <row r="31" spans="1:17" x14ac:dyDescent="0.25">
      <c r="H31" s="39" t="s">
        <v>225</v>
      </c>
    </row>
    <row r="39" spans="1:11" x14ac:dyDescent="0.25">
      <c r="K39" s="39" t="s">
        <v>225</v>
      </c>
    </row>
    <row r="45" spans="1:11" x14ac:dyDescent="0.25">
      <c r="A45" s="248"/>
      <c r="B45" s="248"/>
      <c r="C45" s="248"/>
      <c r="D45" s="248"/>
      <c r="E45" s="248"/>
      <c r="F45" s="248"/>
      <c r="G45" s="248"/>
      <c r="H45" s="248"/>
      <c r="I45" s="248"/>
      <c r="J45" s="248"/>
      <c r="K45" s="248"/>
    </row>
    <row r="46" spans="1:11" x14ac:dyDescent="0.25">
      <c r="A46" s="248"/>
      <c r="B46" s="248"/>
      <c r="C46" s="248"/>
      <c r="D46" s="248"/>
      <c r="E46" s="248"/>
      <c r="F46" s="248"/>
      <c r="G46" s="248"/>
      <c r="H46" s="248"/>
      <c r="I46" s="248"/>
      <c r="J46" s="248"/>
      <c r="K46" s="248"/>
    </row>
    <row r="47" spans="1:11" x14ac:dyDescent="0.25">
      <c r="A47" s="248"/>
      <c r="B47" s="248"/>
      <c r="C47" s="248"/>
      <c r="D47" s="248"/>
      <c r="E47" s="248"/>
      <c r="F47" s="248"/>
      <c r="G47" s="248"/>
      <c r="H47" s="248"/>
      <c r="I47" s="248"/>
      <c r="J47" s="248"/>
      <c r="K47" s="248"/>
    </row>
    <row r="48" spans="1:11" x14ac:dyDescent="0.25">
      <c r="A48" s="248"/>
      <c r="B48" s="248"/>
      <c r="C48" s="248"/>
      <c r="D48" s="248"/>
      <c r="E48" s="248"/>
      <c r="F48" s="248"/>
      <c r="G48" s="248"/>
      <c r="H48" s="248"/>
      <c r="I48" s="248"/>
      <c r="J48" s="248"/>
      <c r="K48" s="248"/>
    </row>
  </sheetData>
  <mergeCells count="10">
    <mergeCell ref="B1:N1"/>
    <mergeCell ref="H25:H26"/>
    <mergeCell ref="K29:L29"/>
    <mergeCell ref="M29:N29"/>
    <mergeCell ref="A3:A4"/>
    <mergeCell ref="B3:B4"/>
    <mergeCell ref="A25:A26"/>
    <mergeCell ref="B25:B26"/>
    <mergeCell ref="C25:G25"/>
    <mergeCell ref="C3:M3"/>
  </mergeCells>
  <printOptions horizontalCentered="1" verticalCentered="1"/>
  <pageMargins left="0.62992125984251968" right="0.62992125984251968" top="0" bottom="0" header="0.31496062992125984" footer="0.31496062992125984"/>
  <pageSetup paperSize="9" scale="94" orientation="landscape" r:id="rId1"/>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V48"/>
  <sheetViews>
    <sheetView showGridLines="0" zoomScale="80" zoomScaleNormal="80" workbookViewId="0">
      <selection activeCell="K33" sqref="K33"/>
    </sheetView>
  </sheetViews>
  <sheetFormatPr defaultColWidth="9.140625" defaultRowHeight="12.75" x14ac:dyDescent="0.25"/>
  <cols>
    <col min="1" max="1" width="6" style="39" customWidth="1"/>
    <col min="2" max="2" width="15.140625" style="39" bestFit="1" customWidth="1"/>
    <col min="3" max="3" width="13.85546875" style="39" customWidth="1"/>
    <col min="4" max="4" width="13.5703125" style="39" customWidth="1"/>
    <col min="5" max="7" width="14.140625" style="39" customWidth="1"/>
    <col min="8" max="8" width="15.7109375" style="39" customWidth="1"/>
    <col min="9" max="10" width="8.140625" style="39" customWidth="1"/>
    <col min="11" max="14" width="8.85546875" style="39" customWidth="1"/>
    <col min="15" max="15" width="9" style="39" customWidth="1"/>
    <col min="16" max="16" width="9.28515625" style="39" customWidth="1"/>
    <col min="17" max="17" width="7.28515625" style="39" customWidth="1"/>
    <col min="18" max="18" width="7.5703125" style="39" customWidth="1"/>
    <col min="19" max="19" width="7.7109375" style="39" customWidth="1"/>
    <col min="20" max="16384" width="9.140625" style="39"/>
  </cols>
  <sheetData>
    <row r="1" spans="1:22" ht="18" customHeight="1" x14ac:dyDescent="0.25">
      <c r="A1" s="6" t="s">
        <v>210</v>
      </c>
      <c r="B1" s="6"/>
      <c r="C1" s="6"/>
      <c r="D1" s="6"/>
      <c r="E1" s="6"/>
      <c r="F1" s="6"/>
      <c r="G1" s="6"/>
      <c r="H1" s="6"/>
      <c r="I1" s="38"/>
    </row>
    <row r="2" spans="1:22" ht="13.5" thickBot="1" x14ac:dyDescent="0.3">
      <c r="E2" s="73"/>
      <c r="F2" s="73"/>
      <c r="G2" s="73"/>
      <c r="H2" s="74"/>
    </row>
    <row r="3" spans="1:22" ht="65.25" customHeight="1" x14ac:dyDescent="0.25">
      <c r="A3" s="58" t="s">
        <v>1</v>
      </c>
      <c r="B3" s="136" t="s">
        <v>42</v>
      </c>
      <c r="C3" s="269" t="s">
        <v>43</v>
      </c>
      <c r="D3" s="269" t="s">
        <v>44</v>
      </c>
      <c r="E3" s="269" t="s">
        <v>45</v>
      </c>
      <c r="F3" s="269" t="s">
        <v>46</v>
      </c>
      <c r="G3" s="269" t="s">
        <v>47</v>
      </c>
      <c r="H3" s="59" t="s">
        <v>48</v>
      </c>
      <c r="I3" s="51"/>
    </row>
    <row r="4" spans="1:22" ht="15" customHeight="1" x14ac:dyDescent="0.25">
      <c r="A4" s="60"/>
      <c r="B4" s="76" t="s">
        <v>235</v>
      </c>
      <c r="C4" s="214">
        <v>16869</v>
      </c>
      <c r="D4" s="214">
        <v>57947</v>
      </c>
      <c r="E4" s="214">
        <v>45019</v>
      </c>
      <c r="F4" s="214">
        <v>7621</v>
      </c>
      <c r="G4" s="214">
        <v>22176</v>
      </c>
      <c r="H4" s="215">
        <v>2232</v>
      </c>
      <c r="I4" s="51"/>
      <c r="L4" s="47"/>
      <c r="P4" s="47"/>
      <c r="Q4" s="47"/>
      <c r="R4" s="47"/>
      <c r="S4" s="47"/>
      <c r="T4" s="47"/>
    </row>
    <row r="5" spans="1:22" ht="15" customHeight="1" x14ac:dyDescent="0.25">
      <c r="A5" s="60">
        <v>1</v>
      </c>
      <c r="B5" s="75" t="s">
        <v>73</v>
      </c>
      <c r="C5" s="282">
        <v>771</v>
      </c>
      <c r="D5" s="282">
        <v>2459</v>
      </c>
      <c r="E5" s="282">
        <v>2175</v>
      </c>
      <c r="F5" s="282">
        <v>168</v>
      </c>
      <c r="G5" s="282">
        <v>887</v>
      </c>
      <c r="H5" s="283">
        <v>143</v>
      </c>
      <c r="I5" s="51"/>
      <c r="K5" s="47"/>
    </row>
    <row r="6" spans="1:22" ht="15" customHeight="1" x14ac:dyDescent="0.25">
      <c r="A6" s="60">
        <v>2</v>
      </c>
      <c r="B6" s="75" t="s">
        <v>3</v>
      </c>
      <c r="C6" s="282">
        <v>1993</v>
      </c>
      <c r="D6" s="282">
        <v>9244</v>
      </c>
      <c r="E6" s="282">
        <v>6785</v>
      </c>
      <c r="F6" s="282">
        <v>1410</v>
      </c>
      <c r="G6" s="282">
        <v>3042</v>
      </c>
      <c r="H6" s="283">
        <v>249</v>
      </c>
      <c r="I6" s="51"/>
      <c r="K6" s="47"/>
    </row>
    <row r="7" spans="1:22" ht="15" customHeight="1" x14ac:dyDescent="0.25">
      <c r="A7" s="60">
        <v>3</v>
      </c>
      <c r="B7" s="75" t="s">
        <v>4</v>
      </c>
      <c r="C7" s="282">
        <v>1708</v>
      </c>
      <c r="D7" s="282">
        <v>5754</v>
      </c>
      <c r="E7" s="282">
        <v>4250</v>
      </c>
      <c r="F7" s="282">
        <v>893</v>
      </c>
      <c r="G7" s="282">
        <v>2319</v>
      </c>
      <c r="H7" s="283">
        <v>227</v>
      </c>
      <c r="I7" s="51"/>
      <c r="K7" s="47"/>
    </row>
    <row r="8" spans="1:22" ht="15" customHeight="1" x14ac:dyDescent="0.25">
      <c r="A8" s="60">
        <v>4</v>
      </c>
      <c r="B8" s="75" t="s">
        <v>5</v>
      </c>
      <c r="C8" s="282">
        <v>1474</v>
      </c>
      <c r="D8" s="282">
        <v>3237</v>
      </c>
      <c r="E8" s="282">
        <v>2851</v>
      </c>
      <c r="F8" s="282">
        <v>518</v>
      </c>
      <c r="G8" s="282">
        <v>1342</v>
      </c>
      <c r="H8" s="283">
        <v>135</v>
      </c>
      <c r="I8" s="51"/>
      <c r="K8" s="47"/>
    </row>
    <row r="9" spans="1:22" ht="15" customHeight="1" x14ac:dyDescent="0.25">
      <c r="A9" s="60">
        <v>5</v>
      </c>
      <c r="B9" s="75" t="s">
        <v>7</v>
      </c>
      <c r="C9" s="282">
        <v>2768</v>
      </c>
      <c r="D9" s="282">
        <v>6976</v>
      </c>
      <c r="E9" s="282">
        <v>6173</v>
      </c>
      <c r="F9" s="282">
        <v>517</v>
      </c>
      <c r="G9" s="282">
        <v>3054</v>
      </c>
      <c r="H9" s="283">
        <v>210</v>
      </c>
      <c r="I9" s="51"/>
      <c r="K9" s="47"/>
      <c r="O9" s="74"/>
    </row>
    <row r="10" spans="1:22" ht="15" customHeight="1" x14ac:dyDescent="0.25">
      <c r="A10" s="60">
        <v>6</v>
      </c>
      <c r="B10" s="75" t="s">
        <v>6</v>
      </c>
      <c r="C10" s="282">
        <v>579</v>
      </c>
      <c r="D10" s="282">
        <v>3471</v>
      </c>
      <c r="E10" s="282">
        <v>2963</v>
      </c>
      <c r="F10" s="282">
        <v>484</v>
      </c>
      <c r="G10" s="282">
        <v>603</v>
      </c>
      <c r="H10" s="283">
        <v>213</v>
      </c>
      <c r="I10" s="51"/>
      <c r="K10" s="47"/>
      <c r="O10" s="74"/>
    </row>
    <row r="11" spans="1:22" ht="15" customHeight="1" x14ac:dyDescent="0.25">
      <c r="A11" s="60">
        <v>7</v>
      </c>
      <c r="B11" s="75" t="s">
        <v>243</v>
      </c>
      <c r="C11" s="282">
        <v>1249</v>
      </c>
      <c r="D11" s="282">
        <v>1879</v>
      </c>
      <c r="E11" s="282">
        <v>1054</v>
      </c>
      <c r="F11" s="282">
        <v>48</v>
      </c>
      <c r="G11" s="282">
        <v>2026</v>
      </c>
      <c r="H11" s="283">
        <v>162</v>
      </c>
      <c r="I11" s="51"/>
      <c r="K11" s="47"/>
    </row>
    <row r="12" spans="1:22" ht="15" customHeight="1" x14ac:dyDescent="0.25">
      <c r="A12" s="60">
        <v>8</v>
      </c>
      <c r="B12" s="75" t="s">
        <v>8</v>
      </c>
      <c r="C12" s="282">
        <v>1320</v>
      </c>
      <c r="D12" s="282">
        <v>3929</v>
      </c>
      <c r="E12" s="282">
        <v>3382</v>
      </c>
      <c r="F12" s="282">
        <v>664</v>
      </c>
      <c r="G12" s="282">
        <v>1203</v>
      </c>
      <c r="H12" s="283">
        <v>271</v>
      </c>
      <c r="I12" s="51"/>
      <c r="K12" s="47"/>
    </row>
    <row r="13" spans="1:22" ht="15" customHeight="1" x14ac:dyDescent="0.25">
      <c r="A13" s="60">
        <v>9</v>
      </c>
      <c r="B13" s="75" t="s">
        <v>31</v>
      </c>
      <c r="C13" s="282">
        <v>1290</v>
      </c>
      <c r="D13" s="282">
        <v>2348</v>
      </c>
      <c r="E13" s="282">
        <v>1910</v>
      </c>
      <c r="F13" s="282">
        <v>584</v>
      </c>
      <c r="G13" s="282">
        <v>1144</v>
      </c>
      <c r="H13" s="283">
        <v>188</v>
      </c>
      <c r="I13" s="51"/>
      <c r="Q13" s="47"/>
      <c r="R13" s="47"/>
      <c r="S13" s="47"/>
      <c r="T13" s="47"/>
      <c r="U13" s="47"/>
      <c r="V13" s="47"/>
    </row>
    <row r="14" spans="1:22" ht="15" customHeight="1" x14ac:dyDescent="0.25">
      <c r="A14" s="60">
        <v>10</v>
      </c>
      <c r="B14" s="75" t="s">
        <v>229</v>
      </c>
      <c r="C14" s="282">
        <v>1430</v>
      </c>
      <c r="D14" s="282">
        <v>8199</v>
      </c>
      <c r="E14" s="282">
        <v>5900</v>
      </c>
      <c r="F14" s="282">
        <v>1138</v>
      </c>
      <c r="G14" s="282">
        <v>2591</v>
      </c>
      <c r="H14" s="283">
        <v>297</v>
      </c>
      <c r="I14" s="51"/>
      <c r="K14" s="47"/>
    </row>
    <row r="15" spans="1:22" ht="15" customHeight="1" x14ac:dyDescent="0.25">
      <c r="A15" s="60">
        <v>11</v>
      </c>
      <c r="B15" s="75" t="s">
        <v>232</v>
      </c>
      <c r="C15" s="282">
        <v>2287</v>
      </c>
      <c r="D15" s="282">
        <v>10451</v>
      </c>
      <c r="E15" s="282">
        <v>7576</v>
      </c>
      <c r="F15" s="282">
        <v>1197</v>
      </c>
      <c r="G15" s="282">
        <v>3965</v>
      </c>
      <c r="H15" s="283">
        <v>137</v>
      </c>
      <c r="I15" s="51"/>
      <c r="K15" s="47"/>
    </row>
    <row r="16" spans="1:22" ht="15" customHeight="1" x14ac:dyDescent="0.25">
      <c r="A16" s="60"/>
      <c r="B16" s="76" t="s">
        <v>68</v>
      </c>
      <c r="C16" s="214">
        <v>565</v>
      </c>
      <c r="D16" s="214">
        <v>2397</v>
      </c>
      <c r="E16" s="214">
        <v>2230</v>
      </c>
      <c r="F16" s="214">
        <v>148</v>
      </c>
      <c r="G16" s="214">
        <v>584</v>
      </c>
      <c r="H16" s="215">
        <v>6</v>
      </c>
      <c r="I16" s="51"/>
      <c r="K16" s="47"/>
    </row>
    <row r="17" spans="1:11" ht="15" customHeight="1" x14ac:dyDescent="0.25">
      <c r="A17" s="60">
        <v>12</v>
      </c>
      <c r="B17" s="75" t="s">
        <v>28</v>
      </c>
      <c r="C17" s="282">
        <v>234</v>
      </c>
      <c r="D17" s="282">
        <v>1289</v>
      </c>
      <c r="E17" s="282">
        <v>1205</v>
      </c>
      <c r="F17" s="282">
        <v>80</v>
      </c>
      <c r="G17" s="282">
        <v>238</v>
      </c>
      <c r="H17" s="283">
        <v>1</v>
      </c>
      <c r="I17" s="51"/>
      <c r="K17" s="47"/>
    </row>
    <row r="18" spans="1:11" ht="15" customHeight="1" x14ac:dyDescent="0.25">
      <c r="A18" s="60">
        <v>13</v>
      </c>
      <c r="B18" s="75" t="s">
        <v>26</v>
      </c>
      <c r="C18" s="282">
        <v>261</v>
      </c>
      <c r="D18" s="282">
        <v>474</v>
      </c>
      <c r="E18" s="282">
        <v>456</v>
      </c>
      <c r="F18" s="282">
        <v>15</v>
      </c>
      <c r="G18" s="282">
        <v>264</v>
      </c>
      <c r="H18" s="283">
        <v>5</v>
      </c>
      <c r="I18" s="51"/>
      <c r="K18" s="47"/>
    </row>
    <row r="19" spans="1:11" ht="15" customHeight="1" x14ac:dyDescent="0.25">
      <c r="A19" s="60">
        <v>14</v>
      </c>
      <c r="B19" s="75" t="s">
        <v>29</v>
      </c>
      <c r="C19" s="282">
        <v>43</v>
      </c>
      <c r="D19" s="282">
        <v>308</v>
      </c>
      <c r="E19" s="282">
        <v>303</v>
      </c>
      <c r="F19" s="282">
        <v>20</v>
      </c>
      <c r="G19" s="282">
        <v>28</v>
      </c>
      <c r="H19" s="283">
        <v>0</v>
      </c>
      <c r="I19" s="51"/>
      <c r="K19" s="47"/>
    </row>
    <row r="20" spans="1:11" ht="15" customHeight="1" x14ac:dyDescent="0.25">
      <c r="A20" s="60">
        <v>15</v>
      </c>
      <c r="B20" s="75" t="s">
        <v>30</v>
      </c>
      <c r="C20" s="282">
        <v>25</v>
      </c>
      <c r="D20" s="282">
        <v>184</v>
      </c>
      <c r="E20" s="282">
        <v>154</v>
      </c>
      <c r="F20" s="282">
        <v>13</v>
      </c>
      <c r="G20" s="282">
        <v>42</v>
      </c>
      <c r="H20" s="283">
        <v>0</v>
      </c>
      <c r="I20" s="51"/>
      <c r="K20" s="47"/>
    </row>
    <row r="21" spans="1:11" ht="15" customHeight="1" x14ac:dyDescent="0.25">
      <c r="A21" s="60">
        <v>16</v>
      </c>
      <c r="B21" s="164" t="s">
        <v>230</v>
      </c>
      <c r="C21" s="282">
        <v>2</v>
      </c>
      <c r="D21" s="282">
        <v>142</v>
      </c>
      <c r="E21" s="282">
        <v>112</v>
      </c>
      <c r="F21" s="282">
        <v>20</v>
      </c>
      <c r="G21" s="282">
        <v>12</v>
      </c>
      <c r="H21" s="283">
        <v>0</v>
      </c>
      <c r="I21" s="51"/>
      <c r="K21" s="47"/>
    </row>
    <row r="22" spans="1:11" ht="15" customHeight="1" thickBot="1" x14ac:dyDescent="0.3">
      <c r="A22" s="61"/>
      <c r="B22" s="77" t="s">
        <v>11</v>
      </c>
      <c r="C22" s="216">
        <v>17434</v>
      </c>
      <c r="D22" s="216">
        <v>60344</v>
      </c>
      <c r="E22" s="216">
        <v>47249</v>
      </c>
      <c r="F22" s="216">
        <v>7769</v>
      </c>
      <c r="G22" s="216">
        <v>22760</v>
      </c>
      <c r="H22" s="217">
        <v>2238</v>
      </c>
      <c r="I22" s="51"/>
      <c r="K22" s="47"/>
    </row>
    <row r="45" spans="1:11" x14ac:dyDescent="0.25">
      <c r="A45" s="248"/>
      <c r="B45" s="248"/>
      <c r="C45" s="248"/>
      <c r="D45" s="248"/>
      <c r="E45" s="248"/>
      <c r="F45" s="248"/>
      <c r="G45" s="248"/>
      <c r="H45" s="248"/>
      <c r="I45" s="248"/>
      <c r="J45" s="248"/>
      <c r="K45" s="248"/>
    </row>
    <row r="46" spans="1:11" x14ac:dyDescent="0.25">
      <c r="A46" s="248"/>
      <c r="B46" s="248"/>
      <c r="C46" s="248"/>
      <c r="D46" s="248"/>
      <c r="E46" s="248"/>
      <c r="F46" s="248"/>
      <c r="G46" s="248"/>
      <c r="H46" s="248"/>
      <c r="I46" s="248"/>
      <c r="J46" s="248"/>
      <c r="K46" s="248"/>
    </row>
    <row r="47" spans="1:11" x14ac:dyDescent="0.25">
      <c r="A47" s="248"/>
      <c r="B47" s="248"/>
      <c r="C47" s="248"/>
      <c r="D47" s="248"/>
      <c r="E47" s="248"/>
      <c r="F47" s="248"/>
      <c r="G47" s="248"/>
      <c r="H47" s="248"/>
      <c r="I47" s="248"/>
      <c r="J47" s="248"/>
      <c r="K47" s="248"/>
    </row>
    <row r="48" spans="1:11" x14ac:dyDescent="0.25">
      <c r="A48" s="248"/>
      <c r="B48" s="248"/>
      <c r="C48" s="248"/>
      <c r="D48" s="248"/>
      <c r="E48" s="248"/>
      <c r="F48" s="248"/>
      <c r="G48" s="248"/>
      <c r="H48" s="248"/>
      <c r="I48" s="248"/>
      <c r="J48" s="248"/>
      <c r="K48" s="248"/>
    </row>
  </sheetData>
  <mergeCells count="1">
    <mergeCell ref="A1:H1"/>
  </mergeCells>
  <printOptions horizontalCentered="1" verticalCentered="1"/>
  <pageMargins left="0.62992125984251968" right="0.62992125984251968" top="0" bottom="0" header="0.31496062992125984" footer="0.31496062992125984"/>
  <pageSetup paperSize="9" orientation="landscape" r:id="rId1"/>
  <legacyDrawingHF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0</vt:lpstr>
      <vt:lpstr>1</vt:lpstr>
      <vt:lpstr>1a</vt:lpstr>
      <vt:lpstr>2</vt:lpstr>
      <vt:lpstr>3</vt:lpstr>
      <vt:lpstr>4</vt:lpstr>
      <vt:lpstr>5</vt:lpstr>
      <vt:lpstr>6</vt:lpstr>
      <vt:lpstr>7</vt:lpstr>
      <vt:lpstr>8</vt:lpstr>
      <vt:lpstr>9</vt:lpstr>
      <vt:lpstr>10 i 11</vt:lpstr>
      <vt:lpstr>12</vt:lpstr>
      <vt:lpstr>13</vt:lpstr>
      <vt:lpstr>'0'!Print_Area</vt:lpstr>
      <vt:lpstr>'1'!Print_Area</vt:lpstr>
      <vt:lpstr>'10 i 11'!Print_Area</vt:lpstr>
      <vt:lpstr>'12'!Print_Area</vt:lpstr>
      <vt:lpstr>'13'!Print_Area</vt:lpstr>
      <vt:lpstr>'1a'!Print_Area</vt:lpstr>
      <vt:lpstr>'2'!Print_Area</vt:lpstr>
      <vt:lpstr>'3'!Print_Area</vt:lpstr>
      <vt:lpstr>'4'!Print_Area</vt:lpstr>
      <vt:lpstr>'5'!Print_Area</vt:lpstr>
      <vt:lpstr>'6'!Print_Area</vt:lpstr>
      <vt:lpstr>'7'!Print_Area</vt:lpstr>
      <vt:lpstr>'8'!Print_Area</vt:lpstr>
      <vt:lpstr>'9'!Print_Area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Kosta Spaseski</cp:lastModifiedBy>
  <cp:lastPrinted>2020-09-10T12:47:53Z</cp:lastPrinted>
  <dcterms:created xsi:type="dcterms:W3CDTF">2012-09-11T11:48:45Z</dcterms:created>
  <dcterms:modified xsi:type="dcterms:W3CDTF">2022-11-04T08:13:14Z</dcterms:modified>
  <cp:category/>
</cp:coreProperties>
</file>