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BPP23" sheetId="1" r:id="rId1"/>
    <sheet name="BPP22" sheetId="2" r:id="rId2"/>
    <sheet name="Broj_dogovori_23" sheetId="3" r:id="rId3"/>
    <sheet name="Broj_dogovori_22" sheetId="4" r:id="rId4"/>
    <sheet name="BIS23" sheetId="5" r:id="rId5"/>
    <sheet name="BIS22" sheetId="9" r:id="rId6"/>
    <sheet name="Broj_steti_23" sheetId="11" r:id="rId7"/>
    <sheet name="Broj_steti_22" sheetId="10" r:id="rId8"/>
  </sheets>
  <definedNames>
    <definedName name="_xlnm.Print_Area" localSheetId="5">'BIS22'!$A$1:$N$45</definedName>
    <definedName name="_xlnm.Print_Area" localSheetId="4">'BIS23'!$A$1:$N$45</definedName>
    <definedName name="_xlnm.Print_Area" localSheetId="1">'BPP22'!$A$1:$H$44</definedName>
    <definedName name="_xlnm.Print_Area" localSheetId="0">'BPP23'!$A$1:$H$44</definedName>
    <definedName name="_xlnm.Print_Area" localSheetId="3">'Broj_dogovori_22'!$A$1:$H$44</definedName>
    <definedName name="_xlnm.Print_Area" localSheetId="2">'Broj_dogovori_23'!$A$1:$H$44</definedName>
    <definedName name="_xlnm.Print_Area" localSheetId="7">'Broj_steti_22'!$A$1:$N$45</definedName>
    <definedName name="_xlnm.Print_Area" localSheetId="6">'Broj_steti_23'!$A$1:$N$45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<sst xmlns="http://schemas.openxmlformats.org/spreadsheetml/2006/main" count="912" uniqueCount="96">
  <si>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</si>
  <si>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</si>
  <si>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</si>
  <si>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</si>
  <si>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</si>
  <si>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</si>
  <si>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</si>
  <si>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</si>
  <si>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</si>
  <si>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</si>
  <si>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</si>
  <si>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</si>
  <si>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</si>
  <si>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</si>
  <si>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</si>
  <si>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</si>
  <si>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</si>
  <si>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</si>
  <si>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</si>
  <si>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</si>
  <si>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</si>
  <si>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</si>
  <si>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</si>
  <si>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</si>
  <si>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</si>
  <si>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</si>
  <si>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</si>
  <si>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</si>
  <si>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</si>
  <si>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</si>
  <si>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</si>
  <si>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</si>
  <si>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</si>
  <si>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</si>
  <si>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</si>
  <si>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</si>
  <si>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</si>
  <si>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</si>
  <si>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</si>
  <si>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</si>
  <si>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</si>
  <si>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</si>
  <si>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</si>
  <si>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</si>
  <si>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</si>
  <si>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</si>
  <si>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</si>
  <si>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</si>
  <si>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</si>
  <si>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</si>
  <si>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</si>
  <si>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</si>
  <si>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</si>
  <si>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</si>
  <si>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</si>
  <si>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</si>
  <si>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</si>
  <si>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</si>
  <si>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</si>
  <si>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</si>
  <si>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</si>
  <si>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</si>
  <si>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</si>
  <si>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</si>
  <si>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</si>
  <si>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</si>
  <si>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</si>
  <si>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</si>
  <si>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</si>
  <si>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</si>
  <si>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</si>
  <si>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</si>
  <si>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</si>
  <si>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</si>
  <si>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</si>
  <si>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</si>
  <si>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</si>
  <si>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</si>
  <si>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</si>
  <si>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</si>
  <si>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</si>
  <si>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</si>
  <si>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</si>
  <si>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</si>
  <si>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</si>
  <si>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</si>
  <si>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</si>
  <si>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</si>
  <si>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 xml:space="preserve">Бруто полисирана премија, во илјади денари, на друштвата за осигурување на живот, за периодот 1.8.2023 - 31.8.2023 </t>
  </si>
  <si>
    <t>Бруто полисирана премија, во илјади денари, на друштвата за осигурување на живот, за периодот 1.8.2022 - 31.08.2022</t>
  </si>
  <si>
    <t xml:space="preserve">Број на склучени договори на друштвата за осигурување на живот, за периодот 1.8.2023 - 31.8.2023 </t>
  </si>
  <si>
    <t>Број на склучени договори на друштвата за осигурување на живот, за периодот 1.8.2022 - 31.8.2022</t>
  </si>
  <si>
    <t xml:space="preserve">Бруто исплатени штети, во илјади денари, на друштвата за осигурување на живот, за периодот 1.8.2023 - 31.8.2023 </t>
  </si>
  <si>
    <t>Бруто исплатени штети, во илјади денари, на друштвата за осигурување на живот, за периодот 1.8.2022 - 31.8.2022</t>
  </si>
  <si>
    <t>Број на исплатени штети на друштвата за осигурување на живот, за периодот 1.8.2023 - 31.8.2023</t>
  </si>
  <si>
    <t>Број на исплатени штети на друштвата за осигурување на живот, за периодот 1.8.2022 - 31.8.2022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</si>
</sst>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"/>
    <numFmt numFmtId="165" formatCode="_(* #,##0_);_(* \(#,##0\);_(* &quot;-&quot;??_);_(@_)"/>
  </numFmts>
  <fonts count="9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rgb="FF999999"/>
      </left>
      <right/>
      <top style="thin">
        <color indexed="65"/>
      </top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65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4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3" fontId="2" fillId="4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0" fontId="0" fillId="0" borderId="10" xfId="0" applyBorder="1"/>
    <xf numFmtId="3" fontId="2" fillId="3" borderId="11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4" borderId="12" xfId="0" applyNumberFormat="1" applyFont="1" applyFill="1" applyBorder="1" applyAlignment="1">
      <alignment vertical="center" wrapText="1"/>
    </xf>
    <xf numFmtId="3" fontId="2" fillId="3" borderId="13" xfId="0" applyNumberFormat="1" applyFont="1" applyFill="1" applyBorder="1" applyAlignment="1">
      <alignment vertical="center" wrapText="1"/>
    </xf>
    <xf numFmtId="165" fontId="7" fillId="0" borderId="14" xfId="18" applyNumberFormat="1" applyFont="1" applyBorder="1" applyAlignment="1">
      <alignment horizontal="right"/>
    </xf>
    <xf numFmtId="165" fontId="2" fillId="3" borderId="4" xfId="18" applyNumberFormat="1" applyFont="1" applyFill="1" applyBorder="1" applyAlignment="1">
      <alignment vertical="center" wrapText="1"/>
    </xf>
    <xf numFmtId="165" fontId="0" fillId="6" borderId="0" xfId="18" applyNumberFormat="1" applyFont="1" applyFill="1"/>
    <xf numFmtId="165" fontId="2" fillId="6" borderId="4" xfId="18" applyNumberFormat="1" applyFont="1" applyFill="1" applyBorder="1" applyAlignment="1">
      <alignment vertical="center" wrapText="1"/>
    </xf>
    <xf numFmtId="165" fontId="2" fillId="4" borderId="4" xfId="18" applyNumberFormat="1" applyFont="1" applyFill="1" applyBorder="1" applyAlignment="1">
      <alignment vertical="center" wrapText="1"/>
    </xf>
    <xf numFmtId="165" fontId="2" fillId="0" borderId="4" xfId="18" applyNumberFormat="1" applyFont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7" fillId="0" borderId="14" xfId="0" applyNumberFormat="1" applyFont="1" applyBorder="1" applyAlignment="1">
      <alignment horizontal="right"/>
    </xf>
    <xf numFmtId="165" fontId="0" fillId="0" borderId="15" xfId="18" applyNumberFormat="1" applyFont="1" applyBorder="1"/>
    <xf numFmtId="165" fontId="0" fillId="0" borderId="0" xfId="18" applyNumberFormat="1" applyFont="1"/>
    <xf numFmtId="165" fontId="2" fillId="0" borderId="0" xfId="18" applyNumberFormat="1" applyFont="1" applyAlignment="1">
      <alignment vertical="center" wrapText="1"/>
    </xf>
    <xf numFmtId="3" fontId="8" fillId="0" borderId="14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Q126"/>
  <sheetViews>
    <sheetView tabSelected="1"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88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46">
        <f>C4+C21</f>
        <v>13413</v>
      </c>
      <c r="D3" s="32">
        <v>14661</v>
      </c>
      <c r="E3" s="32">
        <f aca="true" t="shared" si="0" ref="E3">E4+E21</f>
        <v>1245</v>
      </c>
      <c r="F3" s="28">
        <f>SUM(F4,F21,F28)</f>
        <v>6114</v>
      </c>
      <c r="G3" s="35">
        <v>35122.34</v>
      </c>
      <c r="H3" s="20">
        <f>SUM(C3:G3)</f>
        <v>70555.34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46">
        <f>C5+C17+C11</f>
        <v>3672</v>
      </c>
      <c r="D4" s="32">
        <v>14351</v>
      </c>
      <c r="E4" s="32">
        <f aca="true" t="shared" si="1" ref="E4">SUM(E5,E17,E11)</f>
        <v>372</v>
      </c>
      <c r="F4" s="28">
        <f>SUM(F11,F5)</f>
        <v>290</v>
      </c>
      <c r="G4" s="35">
        <v>24321.32</v>
      </c>
      <c r="H4" s="20">
        <f aca="true" t="shared" si="2" ref="H4:H44">SUM(C4:G4)</f>
        <v>43006.32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32">
        <f aca="true" t="shared" si="3" ref="C5">C6+C8+C10</f>
        <v>3641</v>
      </c>
      <c r="D5" s="32">
        <v>13992</v>
      </c>
      <c r="E5" s="32">
        <f aca="true" t="shared" si="4" ref="E5">SUM(E6:E10)</f>
        <v>338</v>
      </c>
      <c r="F5" s="28">
        <f>SUM(F6:F10)</f>
        <v>270</v>
      </c>
      <c r="G5" s="35">
        <v>24247.5</v>
      </c>
      <c r="H5" s="22">
        <f t="shared" si="2"/>
        <v>42488.5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48">
        <v>3488</v>
      </c>
      <c r="D6" s="12">
        <v>107</v>
      </c>
      <c r="E6" s="12">
        <v>230</v>
      </c>
      <c r="F6" s="12">
        <v>213</v>
      </c>
      <c r="G6" s="36">
        <v>23848.94</v>
      </c>
      <c r="H6" s="22">
        <f t="shared" si="2"/>
        <v>27886.94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49">
        <v>0</v>
      </c>
      <c r="D7" s="12">
        <v>118</v>
      </c>
      <c r="E7" s="12"/>
      <c r="F7" s="29">
        <v>0</v>
      </c>
      <c r="G7" s="36"/>
      <c r="H7" s="22">
        <f t="shared" si="2"/>
        <v>118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49">
        <v>127</v>
      </c>
      <c r="D8" s="12">
        <v>12783</v>
      </c>
      <c r="E8" s="12"/>
      <c r="F8" s="12">
        <v>0</v>
      </c>
      <c r="G8" s="36">
        <v>398.56</v>
      </c>
      <c r="H8" s="22">
        <f t="shared" si="2"/>
        <v>13308.56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49">
        <v>0</v>
      </c>
      <c r="D9" s="12">
        <v>984</v>
      </c>
      <c r="E9" s="12">
        <v>108</v>
      </c>
      <c r="F9" s="12">
        <v>57</v>
      </c>
      <c r="G9" s="36"/>
      <c r="H9" s="22">
        <f t="shared" si="2"/>
        <v>1149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48">
        <v>26</v>
      </c>
      <c r="D10" s="12">
        <v>0</v>
      </c>
      <c r="E10" s="12"/>
      <c r="F10" s="29">
        <v>0</v>
      </c>
      <c r="G10" s="36"/>
      <c r="H10" s="22">
        <f t="shared" si="2"/>
        <v>26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31">
        <f aca="true" t="shared" si="5" ref="C11">SUM(C12:C16)</f>
        <v>31</v>
      </c>
      <c r="D11" s="32">
        <v>359</v>
      </c>
      <c r="E11" s="34">
        <f aca="true" t="shared" si="6" ref="E11">SUM(E12:E16)</f>
        <v>34</v>
      </c>
      <c r="F11" s="30">
        <f>SUM(F16,F13)</f>
        <v>20</v>
      </c>
      <c r="G11" s="35">
        <v>73.82</v>
      </c>
      <c r="H11" s="22">
        <f t="shared" si="2"/>
        <v>517.8199999999999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49">
        <v>12</v>
      </c>
      <c r="D12" s="12">
        <v>145</v>
      </c>
      <c r="E12" s="12">
        <v>3</v>
      </c>
      <c r="F12" s="29"/>
      <c r="G12" s="36">
        <v>3.69</v>
      </c>
      <c r="H12" s="22">
        <f t="shared" si="2"/>
        <v>163.69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49">
        <v>9</v>
      </c>
      <c r="D13" s="12">
        <v>212</v>
      </c>
      <c r="E13" s="12">
        <v>19</v>
      </c>
      <c r="F13" s="12">
        <v>9</v>
      </c>
      <c r="G13" s="36">
        <v>40.3</v>
      </c>
      <c r="H13" s="22">
        <f t="shared" si="2"/>
        <v>289.3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49">
        <v>0</v>
      </c>
      <c r="D14" s="12">
        <v>0</v>
      </c>
      <c r="E14" s="12"/>
      <c r="F14" s="29">
        <v>0</v>
      </c>
      <c r="G14" s="36"/>
      <c r="H14" s="22">
        <f t="shared" si="2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49">
        <v>0</v>
      </c>
      <c r="D15" s="12">
        <v>0</v>
      </c>
      <c r="E15" s="12"/>
      <c r="F15" s="29">
        <v>0</v>
      </c>
      <c r="G15" s="36"/>
      <c r="H15" s="22">
        <f t="shared" si="2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49">
        <v>10</v>
      </c>
      <c r="D16" s="12">
        <v>2</v>
      </c>
      <c r="E16" s="12">
        <v>12</v>
      </c>
      <c r="F16" s="12">
        <v>11</v>
      </c>
      <c r="G16" s="36">
        <v>29.83</v>
      </c>
      <c r="H16" s="22">
        <f t="shared" si="2"/>
        <v>64.83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31">
        <f aca="true" t="shared" si="7" ref="C17">SUM(C18:C20)</f>
        <v>0</v>
      </c>
      <c r="D17" s="32">
        <v>0</v>
      </c>
      <c r="E17" s="32">
        <f aca="true" t="shared" si="8" ref="E17">SUM(E18:E20)</f>
        <v>0</v>
      </c>
      <c r="F17" s="30">
        <v>0</v>
      </c>
      <c r="G17" s="35"/>
      <c r="H17" s="22">
        <f t="shared" si="2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49">
        <v>0</v>
      </c>
      <c r="D18" s="12">
        <v>0</v>
      </c>
      <c r="E18" s="12"/>
      <c r="F18" s="29">
        <v>0</v>
      </c>
      <c r="G18" s="36"/>
      <c r="H18" s="22">
        <f t="shared" si="2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49"/>
      <c r="D19" s="12">
        <v>0</v>
      </c>
      <c r="E19" s="12"/>
      <c r="F19" s="29">
        <v>0</v>
      </c>
      <c r="G19" s="36"/>
      <c r="H19" s="22">
        <f t="shared" si="2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49"/>
      <c r="D20" s="12">
        <v>0</v>
      </c>
      <c r="E20" s="12"/>
      <c r="F20" s="29">
        <v>0</v>
      </c>
      <c r="G20" s="36"/>
      <c r="H20" s="22">
        <f t="shared" si="2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32">
        <f>C22+C28+C34</f>
        <v>9741</v>
      </c>
      <c r="D21" s="32">
        <v>310</v>
      </c>
      <c r="E21" s="32">
        <f aca="true" t="shared" si="9" ref="E21">SUM(E22,E28,E34)</f>
        <v>873</v>
      </c>
      <c r="F21" s="31">
        <f>SUM(F22,F34)</f>
        <v>5396</v>
      </c>
      <c r="G21" s="35">
        <v>10801.02</v>
      </c>
      <c r="H21" s="20">
        <f t="shared" si="2"/>
        <v>27121.02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32">
        <f>SUM(C23:C27)</f>
        <v>9043</v>
      </c>
      <c r="D22" s="32">
        <v>310</v>
      </c>
      <c r="E22" s="32">
        <f aca="true" t="shared" si="10" ref="E22:F22">SUM(E23:E27)</f>
        <v>873</v>
      </c>
      <c r="F22" s="31">
        <f t="shared" si="10"/>
        <v>5396</v>
      </c>
      <c r="G22" s="35">
        <v>10801.02</v>
      </c>
      <c r="H22" s="22">
        <f t="shared" si="2"/>
        <v>26423.02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51">
        <v>0</v>
      </c>
      <c r="D23" s="12">
        <v>0</v>
      </c>
      <c r="E23" s="12"/>
      <c r="F23" s="29">
        <v>0</v>
      </c>
      <c r="G23" s="36"/>
      <c r="H23" s="22">
        <f t="shared" si="2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51">
        <v>9043</v>
      </c>
      <c r="D24" s="12">
        <v>310</v>
      </c>
      <c r="E24" s="12">
        <v>873</v>
      </c>
      <c r="F24" s="12">
        <v>5396</v>
      </c>
      <c r="G24" s="36">
        <v>10801.02</v>
      </c>
      <c r="H24" s="22">
        <f t="shared" si="2"/>
        <v>26423.02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51">
        <v>0</v>
      </c>
      <c r="D25" s="12">
        <v>0</v>
      </c>
      <c r="E25" s="12"/>
      <c r="F25" s="29">
        <v>0</v>
      </c>
      <c r="G25" s="36"/>
      <c r="H25" s="22">
        <f t="shared" si="2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51">
        <v>0</v>
      </c>
      <c r="D26" s="12">
        <v>0</v>
      </c>
      <c r="E26" s="12"/>
      <c r="F26" s="29">
        <v>0</v>
      </c>
      <c r="G26" s="36"/>
      <c r="H26" s="22">
        <f t="shared" si="2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51">
        <v>0</v>
      </c>
      <c r="D27" s="12">
        <v>0</v>
      </c>
      <c r="E27" s="12"/>
      <c r="F27" s="29">
        <v>0</v>
      </c>
      <c r="G27" s="36"/>
      <c r="H27" s="22">
        <f t="shared" si="2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32">
        <f aca="true" t="shared" si="11" ref="C28">SUM(C29:C33)</f>
        <v>698</v>
      </c>
      <c r="D28" s="32">
        <v>0</v>
      </c>
      <c r="E28" s="32">
        <f>SUM(E29:E33)</f>
        <v>0</v>
      </c>
      <c r="F28" s="31">
        <f>SUM(F29:F33)</f>
        <v>428</v>
      </c>
      <c r="G28" s="35">
        <v>0</v>
      </c>
      <c r="H28" s="22">
        <f t="shared" si="2"/>
        <v>1126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49">
        <v>10</v>
      </c>
      <c r="D29" s="12">
        <v>0</v>
      </c>
      <c r="E29" s="12"/>
      <c r="F29" s="12">
        <v>7</v>
      </c>
      <c r="G29" s="36"/>
      <c r="H29" s="22">
        <f t="shared" si="2"/>
        <v>17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49">
        <v>597</v>
      </c>
      <c r="D30" s="12">
        <v>0</v>
      </c>
      <c r="E30" s="12"/>
      <c r="F30" s="12">
        <v>368</v>
      </c>
      <c r="G30" s="36"/>
      <c r="H30" s="22">
        <f t="shared" si="2"/>
        <v>965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49">
        <v>0</v>
      </c>
      <c r="D31" s="12">
        <v>0</v>
      </c>
      <c r="E31" s="12"/>
      <c r="F31" s="29">
        <v>0</v>
      </c>
      <c r="G31" s="36"/>
      <c r="H31" s="22">
        <f t="shared" si="2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49">
        <v>0</v>
      </c>
      <c r="D32" s="12">
        <v>0</v>
      </c>
      <c r="E32" s="12"/>
      <c r="F32" s="29">
        <v>0</v>
      </c>
      <c r="G32" s="36"/>
      <c r="H32" s="22">
        <f t="shared" si="2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49">
        <v>91</v>
      </c>
      <c r="D33" s="12">
        <v>0</v>
      </c>
      <c r="E33" s="12"/>
      <c r="F33" s="12">
        <v>53</v>
      </c>
      <c r="G33" s="36"/>
      <c r="H33" s="22">
        <f t="shared" si="2"/>
        <v>144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32">
        <f aca="true" t="shared" si="12" ref="C34">SUM(C35:C37)</f>
        <v>0</v>
      </c>
      <c r="D34" s="32">
        <v>0</v>
      </c>
      <c r="E34" s="32">
        <f aca="true" t="shared" si="13" ref="E34">SUM(E35:E37)</f>
        <v>0</v>
      </c>
      <c r="F34" s="30">
        <v>0</v>
      </c>
      <c r="G34" s="35"/>
      <c r="H34" s="22">
        <f t="shared" si="2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51">
        <v>0</v>
      </c>
      <c r="D35" s="12">
        <v>0</v>
      </c>
      <c r="E35" s="12"/>
      <c r="F35" s="29">
        <v>0</v>
      </c>
      <c r="G35" s="36"/>
      <c r="H35" s="22">
        <f t="shared" si="2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51">
        <v>0</v>
      </c>
      <c r="D36" s="12">
        <v>0</v>
      </c>
      <c r="E36" s="12"/>
      <c r="F36" s="29">
        <v>0</v>
      </c>
      <c r="G36" s="36"/>
      <c r="H36" s="22">
        <f t="shared" si="2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51">
        <v>0</v>
      </c>
      <c r="D37" s="12">
        <v>0</v>
      </c>
      <c r="E37" s="12"/>
      <c r="F37" s="29">
        <v>0</v>
      </c>
      <c r="G37" s="36"/>
      <c r="H37" s="22">
        <f t="shared" si="2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51">
        <v>0</v>
      </c>
      <c r="D38" s="12">
        <v>0</v>
      </c>
      <c r="E38" s="12"/>
      <c r="F38" s="29">
        <v>0</v>
      </c>
      <c r="G38" s="36"/>
      <c r="H38" s="20">
        <f t="shared" si="2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49">
        <v>4743</v>
      </c>
      <c r="D39" s="32">
        <v>2579</v>
      </c>
      <c r="E39" s="12">
        <v>6723</v>
      </c>
      <c r="F39" s="12">
        <v>1318</v>
      </c>
      <c r="G39" s="36">
        <v>4877.2699999999995</v>
      </c>
      <c r="H39" s="20">
        <f t="shared" si="2"/>
        <v>20240.27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51">
        <v>0</v>
      </c>
      <c r="D40" s="12">
        <v>0</v>
      </c>
      <c r="E40" s="12"/>
      <c r="F40" s="29">
        <v>0</v>
      </c>
      <c r="G40" s="36"/>
      <c r="H40" s="20">
        <f t="shared" si="2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51">
        <v>0</v>
      </c>
      <c r="D41" s="12">
        <v>0</v>
      </c>
      <c r="E41" s="12"/>
      <c r="F41" s="12">
        <v>0</v>
      </c>
      <c r="G41" s="36"/>
      <c r="H41" s="20">
        <f t="shared" si="2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51">
        <v>0</v>
      </c>
      <c r="D42" s="12">
        <v>0</v>
      </c>
      <c r="E42" s="12"/>
      <c r="F42" s="12">
        <v>0</v>
      </c>
      <c r="G42" s="36"/>
      <c r="H42" s="20">
        <f t="shared" si="2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51">
        <v>0</v>
      </c>
      <c r="D43" s="12">
        <v>0</v>
      </c>
      <c r="E43" s="12"/>
      <c r="F43" s="12">
        <v>0</v>
      </c>
      <c r="G43" s="36"/>
      <c r="H43" s="20">
        <f t="shared" si="2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52">
        <f>C39+C3</f>
        <v>18156</v>
      </c>
      <c r="D44" s="32">
        <v>17240</v>
      </c>
      <c r="E44" s="32">
        <f aca="true" t="shared" si="14" ref="E44">SUM(E3,E38:E43)</f>
        <v>7968</v>
      </c>
      <c r="F44" s="32">
        <f>SUM(F3,F39)</f>
        <v>7432</v>
      </c>
      <c r="G44" s="37">
        <v>39999.60999999999</v>
      </c>
      <c r="H44" s="24">
        <f t="shared" si="2"/>
        <v>90795.60999999999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Q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89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32">
        <f aca="true" t="shared" si="0" ref="C3">C4+C21</f>
        <v>10545</v>
      </c>
      <c r="D3" s="32">
        <v>1699</v>
      </c>
      <c r="E3" s="32">
        <f aca="true" t="shared" si="1" ref="E3">E4+E21</f>
        <v>2652</v>
      </c>
      <c r="F3" s="28">
        <f>SUM(F4,F21,F28)</f>
        <v>6166</v>
      </c>
      <c r="G3" s="35">
        <v>12161.56</v>
      </c>
      <c r="H3" s="20">
        <f>SUM(C3:G3)</f>
        <v>33223.56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32">
        <f>C5+C11</f>
        <v>2711</v>
      </c>
      <c r="D4" s="32">
        <v>1677</v>
      </c>
      <c r="E4" s="32">
        <f aca="true" t="shared" si="2" ref="E4">SUM(E5,E17,E11)</f>
        <v>1001</v>
      </c>
      <c r="F4" s="28">
        <f>SUM(F11,F5)</f>
        <v>121</v>
      </c>
      <c r="G4" s="35">
        <v>1702.8</v>
      </c>
      <c r="H4" s="20">
        <f aca="true" t="shared" si="3" ref="H4:H44">SUM(C4:G4)</f>
        <v>7212.8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32">
        <f>SUM(C6:C10)</f>
        <v>2676</v>
      </c>
      <c r="D5" s="32">
        <v>1454</v>
      </c>
      <c r="E5" s="32">
        <f aca="true" t="shared" si="4" ref="E5">SUM(E6:E10)</f>
        <v>929</v>
      </c>
      <c r="F5" s="28">
        <f>SUM(F6:F10)</f>
        <v>117</v>
      </c>
      <c r="G5" s="35">
        <v>1607.25</v>
      </c>
      <c r="H5" s="22">
        <f t="shared" si="3"/>
        <v>6783.25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54">
        <v>2392</v>
      </c>
      <c r="D6" s="12">
        <v>52</v>
      </c>
      <c r="E6" s="12">
        <v>585</v>
      </c>
      <c r="F6" s="12">
        <v>80</v>
      </c>
      <c r="G6" s="36">
        <v>1607.25</v>
      </c>
      <c r="H6" s="22">
        <f t="shared" si="3"/>
        <v>4716.25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51">
        <v>0</v>
      </c>
      <c r="D7" s="12">
        <v>103</v>
      </c>
      <c r="E7" s="12"/>
      <c r="F7" s="29">
        <v>0</v>
      </c>
      <c r="G7" s="36"/>
      <c r="H7" s="22">
        <f t="shared" si="3"/>
        <v>103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54">
        <v>266</v>
      </c>
      <c r="D8" s="12">
        <v>534</v>
      </c>
      <c r="E8" s="12"/>
      <c r="F8" s="12">
        <v>37</v>
      </c>
      <c r="G8" s="36"/>
      <c r="H8" s="22">
        <f t="shared" si="3"/>
        <v>837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51">
        <v>0</v>
      </c>
      <c r="D9" s="12">
        <v>765</v>
      </c>
      <c r="E9" s="12">
        <v>344</v>
      </c>
      <c r="F9" s="12">
        <v>0</v>
      </c>
      <c r="G9" s="36"/>
      <c r="H9" s="22">
        <f t="shared" si="3"/>
        <v>1109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51">
        <v>18</v>
      </c>
      <c r="D10" s="12">
        <v>0</v>
      </c>
      <c r="E10" s="12"/>
      <c r="F10" s="29">
        <v>0</v>
      </c>
      <c r="G10" s="36"/>
      <c r="H10" s="22">
        <f t="shared" si="3"/>
        <v>18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53">
        <f>C12+C13+C14+C15+C16</f>
        <v>35</v>
      </c>
      <c r="D11" s="32">
        <v>223</v>
      </c>
      <c r="E11" s="34">
        <f aca="true" t="shared" si="5" ref="E11">SUM(E12:E16)</f>
        <v>72</v>
      </c>
      <c r="F11" s="30">
        <f>SUM(F16,F13)</f>
        <v>4</v>
      </c>
      <c r="G11" s="35">
        <v>95.55</v>
      </c>
      <c r="H11" s="22">
        <f t="shared" si="3"/>
        <v>429.55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55">
        <v>11</v>
      </c>
      <c r="D12" s="12">
        <v>65</v>
      </c>
      <c r="E12" s="12">
        <v>11</v>
      </c>
      <c r="F12" s="29">
        <v>0</v>
      </c>
      <c r="G12" s="36">
        <v>4.65</v>
      </c>
      <c r="H12" s="22">
        <f t="shared" si="3"/>
        <v>91.65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55">
        <v>13</v>
      </c>
      <c r="D13" s="12">
        <v>155</v>
      </c>
      <c r="E13" s="12">
        <v>31</v>
      </c>
      <c r="F13" s="12">
        <v>4</v>
      </c>
      <c r="G13" s="36">
        <v>50.699999999999996</v>
      </c>
      <c r="H13" s="22">
        <f t="shared" si="3"/>
        <v>253.7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51"/>
      <c r="D14" s="12">
        <v>0</v>
      </c>
      <c r="E14" s="12"/>
      <c r="F14" s="29">
        <v>0</v>
      </c>
      <c r="G14" s="38"/>
      <c r="H14" s="22">
        <f t="shared" si="3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51"/>
      <c r="D15" s="12">
        <v>0</v>
      </c>
      <c r="E15" s="12"/>
      <c r="F15" s="29">
        <v>0</v>
      </c>
      <c r="G15" s="38"/>
      <c r="H15" s="22">
        <f t="shared" si="3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51">
        <v>11</v>
      </c>
      <c r="D16" s="12">
        <v>3</v>
      </c>
      <c r="E16" s="12">
        <v>30</v>
      </c>
      <c r="F16" s="12">
        <v>0</v>
      </c>
      <c r="G16" s="36">
        <v>40.2</v>
      </c>
      <c r="H16" s="22">
        <f t="shared" si="3"/>
        <v>84.2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47">
        <v>0</v>
      </c>
      <c r="D17" s="32">
        <v>0</v>
      </c>
      <c r="E17" s="32">
        <f aca="true" t="shared" si="6" ref="E17">SUM(E18:E20)</f>
        <v>0</v>
      </c>
      <c r="F17" s="30">
        <v>0</v>
      </c>
      <c r="G17" s="35"/>
      <c r="H17" s="22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51">
        <v>0</v>
      </c>
      <c r="D18" s="12">
        <v>0</v>
      </c>
      <c r="E18" s="12"/>
      <c r="F18" s="29">
        <v>0</v>
      </c>
      <c r="G18" s="36"/>
      <c r="H18" s="22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51">
        <v>0</v>
      </c>
      <c r="D19" s="12">
        <v>0</v>
      </c>
      <c r="E19" s="12"/>
      <c r="F19" s="29">
        <v>0</v>
      </c>
      <c r="G19" s="36"/>
      <c r="H19" s="22">
        <f t="shared" si="3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51">
        <v>0</v>
      </c>
      <c r="D20" s="12">
        <v>0</v>
      </c>
      <c r="E20" s="12"/>
      <c r="F20" s="29">
        <v>0</v>
      </c>
      <c r="G20" s="36"/>
      <c r="H20" s="22">
        <f t="shared" si="3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47">
        <f>C22+C28</f>
        <v>7834</v>
      </c>
      <c r="D21" s="32">
        <v>22</v>
      </c>
      <c r="E21" s="32">
        <f aca="true" t="shared" si="7" ref="E21">SUM(E22,E28,E34)</f>
        <v>1651</v>
      </c>
      <c r="F21" s="31">
        <f>SUM(F22,F34)</f>
        <v>5298</v>
      </c>
      <c r="G21" s="35">
        <v>10458.76</v>
      </c>
      <c r="H21" s="20">
        <f t="shared" si="3"/>
        <v>25263.760000000002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31">
        <f>SUM(C23:C27)</f>
        <v>7240</v>
      </c>
      <c r="D22" s="32">
        <v>22</v>
      </c>
      <c r="E22" s="32">
        <f aca="true" t="shared" si="8" ref="E22:F22">SUM(E23:E27)</f>
        <v>1651</v>
      </c>
      <c r="F22" s="31">
        <f t="shared" si="8"/>
        <v>5298</v>
      </c>
      <c r="G22" s="35">
        <v>10458.76</v>
      </c>
      <c r="H22" s="22">
        <f t="shared" si="3"/>
        <v>24669.760000000002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51">
        <v>0</v>
      </c>
      <c r="D23" s="12">
        <v>0</v>
      </c>
      <c r="E23" s="12"/>
      <c r="F23" s="29">
        <v>0</v>
      </c>
      <c r="G23" s="36"/>
      <c r="H23" s="22">
        <f t="shared" si="3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56">
        <v>7240</v>
      </c>
      <c r="D24" s="12">
        <v>22</v>
      </c>
      <c r="E24" s="12">
        <v>1651</v>
      </c>
      <c r="F24" s="12">
        <v>5298</v>
      </c>
      <c r="G24" s="36">
        <v>10458.76</v>
      </c>
      <c r="H24" s="22">
        <f t="shared" si="3"/>
        <v>24669.760000000002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51"/>
      <c r="D25" s="12">
        <v>0</v>
      </c>
      <c r="E25" s="12"/>
      <c r="F25" s="29">
        <v>0</v>
      </c>
      <c r="G25" s="36"/>
      <c r="H25" s="22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51">
        <v>0</v>
      </c>
      <c r="D26" s="12">
        <v>0</v>
      </c>
      <c r="E26" s="12"/>
      <c r="F26" s="29">
        <v>0</v>
      </c>
      <c r="G26" s="36"/>
      <c r="H26" s="22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51">
        <v>0</v>
      </c>
      <c r="D27" s="12">
        <v>0</v>
      </c>
      <c r="E27" s="12"/>
      <c r="F27" s="29">
        <v>0</v>
      </c>
      <c r="G27" s="36"/>
      <c r="H27" s="22">
        <f t="shared" si="3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31">
        <f>SUM(C29:C33)</f>
        <v>594</v>
      </c>
      <c r="D28" s="32">
        <v>0</v>
      </c>
      <c r="E28" s="32">
        <f>SUM(E29:E33)</f>
        <v>0</v>
      </c>
      <c r="F28" s="31">
        <f>SUM(F29:F33)</f>
        <v>747</v>
      </c>
      <c r="G28" s="35">
        <v>0</v>
      </c>
      <c r="H28" s="22">
        <f t="shared" si="3"/>
        <v>1341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55">
        <v>3</v>
      </c>
      <c r="D29" s="12">
        <v>0</v>
      </c>
      <c r="E29" s="12"/>
      <c r="F29" s="12">
        <v>5</v>
      </c>
      <c r="G29" s="36"/>
      <c r="H29" s="22">
        <f t="shared" si="3"/>
        <v>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55">
        <v>514</v>
      </c>
      <c r="D30" s="12">
        <v>0</v>
      </c>
      <c r="E30" s="12"/>
      <c r="F30" s="12">
        <v>634</v>
      </c>
      <c r="G30" s="36"/>
      <c r="H30" s="22">
        <f t="shared" si="3"/>
        <v>1148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51">
        <v>0</v>
      </c>
      <c r="D31" s="12">
        <v>0</v>
      </c>
      <c r="E31" s="12"/>
      <c r="F31" s="29">
        <v>0</v>
      </c>
      <c r="G31" s="36"/>
      <c r="H31" s="22">
        <f t="shared" si="3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51">
        <v>0</v>
      </c>
      <c r="D32" s="12">
        <v>0</v>
      </c>
      <c r="E32" s="12"/>
      <c r="F32" s="29">
        <v>0</v>
      </c>
      <c r="G32" s="36"/>
      <c r="H32" s="22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51">
        <v>77</v>
      </c>
      <c r="D33" s="12">
        <v>0</v>
      </c>
      <c r="E33" s="12"/>
      <c r="F33" s="12">
        <v>108</v>
      </c>
      <c r="G33" s="36"/>
      <c r="H33" s="22">
        <f t="shared" si="3"/>
        <v>185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50">
        <v>0</v>
      </c>
      <c r="D34" s="32">
        <v>0</v>
      </c>
      <c r="E34" s="32">
        <f aca="true" t="shared" si="9" ref="E34">SUM(E35:E37)</f>
        <v>0</v>
      </c>
      <c r="F34" s="30">
        <v>0</v>
      </c>
      <c r="G34" s="35"/>
      <c r="H34" s="22">
        <f t="shared" si="3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51">
        <v>0</v>
      </c>
      <c r="D35" s="12">
        <v>0</v>
      </c>
      <c r="E35" s="12"/>
      <c r="F35" s="29">
        <v>0</v>
      </c>
      <c r="G35" s="36"/>
      <c r="H35" s="22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51">
        <v>0</v>
      </c>
      <c r="D36" s="12">
        <v>0</v>
      </c>
      <c r="E36" s="12"/>
      <c r="F36" s="29">
        <v>0</v>
      </c>
      <c r="G36" s="36"/>
      <c r="H36" s="22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51">
        <v>0</v>
      </c>
      <c r="D37" s="12">
        <v>0</v>
      </c>
      <c r="E37" s="12"/>
      <c r="F37" s="29">
        <v>0</v>
      </c>
      <c r="G37" s="36"/>
      <c r="H37" s="22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51">
        <v>0</v>
      </c>
      <c r="D38" s="12">
        <v>0</v>
      </c>
      <c r="E38" s="12"/>
      <c r="F38" s="29">
        <v>0</v>
      </c>
      <c r="G38" s="36"/>
      <c r="H38" s="20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54">
        <v>1681</v>
      </c>
      <c r="D39" s="32">
        <v>2613</v>
      </c>
      <c r="E39" s="12">
        <v>3163</v>
      </c>
      <c r="F39" s="12">
        <v>1324</v>
      </c>
      <c r="G39" s="36">
        <v>1528.23</v>
      </c>
      <c r="H39" s="20">
        <f t="shared" si="3"/>
        <v>10309.23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51">
        <v>0</v>
      </c>
      <c r="D40" s="12">
        <v>0</v>
      </c>
      <c r="E40" s="12"/>
      <c r="F40" s="29">
        <v>0</v>
      </c>
      <c r="G40" s="36"/>
      <c r="H40" s="20">
        <f t="shared" si="3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51">
        <v>0</v>
      </c>
      <c r="D41" s="12">
        <v>0</v>
      </c>
      <c r="E41" s="12"/>
      <c r="F41" s="12">
        <v>0</v>
      </c>
      <c r="G41" s="36"/>
      <c r="H41" s="20">
        <f t="shared" si="3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51">
        <v>0</v>
      </c>
      <c r="D42" s="12">
        <v>0</v>
      </c>
      <c r="E42" s="12"/>
      <c r="F42" s="12">
        <v>0</v>
      </c>
      <c r="G42" s="36"/>
      <c r="H42" s="20">
        <f t="shared" si="3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51">
        <v>0</v>
      </c>
      <c r="D43" s="12">
        <v>0</v>
      </c>
      <c r="E43" s="12"/>
      <c r="F43" s="12">
        <v>0</v>
      </c>
      <c r="G43" s="36"/>
      <c r="H43" s="20">
        <f t="shared" si="3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3.5" thickBot="1">
      <c r="A44" s="13" t="s">
        <v>67</v>
      </c>
      <c r="B44" s="14" t="s">
        <v>68</v>
      </c>
      <c r="C44" s="32">
        <f>C5+C11+C22+C28+C39</f>
        <v>12226</v>
      </c>
      <c r="D44" s="32">
        <v>4312</v>
      </c>
      <c r="E44" s="32">
        <f aca="true" t="shared" si="10" ref="E44">SUM(E3,E38:E43)</f>
        <v>5815</v>
      </c>
      <c r="F44" s="41">
        <f>SUM(F3,F39)</f>
        <v>7490</v>
      </c>
      <c r="G44" s="37">
        <v>13689.789999999999</v>
      </c>
      <c r="H44" s="24">
        <f t="shared" si="3"/>
        <v>43532.79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Q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90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53">
        <f>C4+C21</f>
        <v>279</v>
      </c>
      <c r="D3" s="32">
        <v>323</v>
      </c>
      <c r="E3" s="32">
        <f>E4+E21</f>
        <v>80</v>
      </c>
      <c r="F3" s="32">
        <f>SUM(F4,F21)</f>
        <v>893</v>
      </c>
      <c r="G3" s="32">
        <v>2825</v>
      </c>
      <c r="H3" s="20">
        <f>SUM(C3:G3)</f>
        <v>4400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53">
        <f>C5+C17</f>
        <v>30</v>
      </c>
      <c r="D4" s="32">
        <v>318</v>
      </c>
      <c r="E4" s="32">
        <f>SUM(E5,E17)</f>
        <v>14</v>
      </c>
      <c r="F4" s="32">
        <f>SUM(F11)</f>
        <v>10</v>
      </c>
      <c r="G4" s="32">
        <v>42</v>
      </c>
      <c r="H4" s="20">
        <f aca="true" t="shared" si="0" ref="H4:H44">SUM(C4:G4)</f>
        <v>414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53">
        <f aca="true" t="shared" si="1" ref="C5">C6+C7+C8+C9+C10</f>
        <v>30</v>
      </c>
      <c r="D5" s="32">
        <v>318</v>
      </c>
      <c r="E5" s="32">
        <f>SUM(E6:E10)</f>
        <v>14</v>
      </c>
      <c r="F5" s="32">
        <f>SUM(F6:F10)</f>
        <v>10</v>
      </c>
      <c r="G5" s="32">
        <v>42</v>
      </c>
      <c r="H5" s="22">
        <f t="shared" si="0"/>
        <v>414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22</v>
      </c>
      <c r="D6" s="12">
        <v>4</v>
      </c>
      <c r="E6" s="12">
        <v>8</v>
      </c>
      <c r="F6" s="12">
        <v>8</v>
      </c>
      <c r="G6" s="12">
        <v>31</v>
      </c>
      <c r="H6" s="22">
        <f t="shared" si="0"/>
        <v>73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12">
        <v>9</v>
      </c>
      <c r="E7" s="12"/>
      <c r="F7" s="12">
        <v>0</v>
      </c>
      <c r="G7" s="12"/>
      <c r="H7" s="22">
        <f t="shared" si="0"/>
        <v>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6</v>
      </c>
      <c r="D8" s="12">
        <v>269</v>
      </c>
      <c r="E8" s="12"/>
      <c r="F8" s="12">
        <v>0</v>
      </c>
      <c r="G8" s="12">
        <v>11</v>
      </c>
      <c r="H8" s="22">
        <f t="shared" si="0"/>
        <v>286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12">
        <v>36</v>
      </c>
      <c r="E9" s="12">
        <v>6</v>
      </c>
      <c r="F9" s="12">
        <v>2</v>
      </c>
      <c r="G9" s="12"/>
      <c r="H9" s="22">
        <f t="shared" si="0"/>
        <v>44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2</v>
      </c>
      <c r="D10" s="12">
        <v>0</v>
      </c>
      <c r="E10" s="12"/>
      <c r="F10" s="12">
        <v>0</v>
      </c>
      <c r="G10" s="12"/>
      <c r="H10" s="22">
        <f t="shared" si="0"/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58">
        <v>12</v>
      </c>
      <c r="D11" s="32">
        <v>304</v>
      </c>
      <c r="E11" s="12">
        <v>12</v>
      </c>
      <c r="F11" s="31">
        <f>SUM(F16,F13)</f>
        <v>10</v>
      </c>
      <c r="G11" s="12">
        <v>21</v>
      </c>
      <c r="H11" s="22">
        <f t="shared" si="0"/>
        <v>359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39">
        <v>4</v>
      </c>
      <c r="D12" s="12">
        <v>304</v>
      </c>
      <c r="E12" s="12">
        <v>11</v>
      </c>
      <c r="F12" s="12">
        <v>0</v>
      </c>
      <c r="G12" s="12">
        <v>21</v>
      </c>
      <c r="H12" s="22">
        <f t="shared" si="0"/>
        <v>340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39">
        <v>11</v>
      </c>
      <c r="D13" s="12">
        <v>84</v>
      </c>
      <c r="E13" s="12">
        <v>7</v>
      </c>
      <c r="F13" s="12">
        <v>7</v>
      </c>
      <c r="G13" s="12">
        <v>21</v>
      </c>
      <c r="H13" s="22">
        <f t="shared" si="0"/>
        <v>130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39"/>
      <c r="D14" s="12">
        <v>0</v>
      </c>
      <c r="E14" s="12"/>
      <c r="F14" s="12">
        <v>0</v>
      </c>
      <c r="G14" s="12"/>
      <c r="H14" s="22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39"/>
      <c r="D15" s="12">
        <v>0</v>
      </c>
      <c r="E15" s="12"/>
      <c r="F15" s="12">
        <v>0</v>
      </c>
      <c r="G15" s="12"/>
      <c r="H15" s="22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39">
        <v>8</v>
      </c>
      <c r="D16" s="12">
        <v>1</v>
      </c>
      <c r="E16" s="12">
        <v>3</v>
      </c>
      <c r="F16" s="12">
        <v>3</v>
      </c>
      <c r="G16" s="12">
        <v>13</v>
      </c>
      <c r="H16" s="22">
        <f t="shared" si="0"/>
        <v>28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31">
        <f>SUM(C18:C20)</f>
        <v>0</v>
      </c>
      <c r="D17" s="32">
        <v>0</v>
      </c>
      <c r="E17" s="32">
        <f>SUM(E18:E20)</f>
        <v>0</v>
      </c>
      <c r="F17" s="31">
        <v>0</v>
      </c>
      <c r="G17" s="32"/>
      <c r="H17" s="22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39"/>
      <c r="D18" s="12">
        <v>0</v>
      </c>
      <c r="E18" s="12"/>
      <c r="F18" s="12">
        <v>0</v>
      </c>
      <c r="G18" s="12"/>
      <c r="H18" s="22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39"/>
      <c r="D19" s="12">
        <v>0</v>
      </c>
      <c r="E19" s="12"/>
      <c r="F19" s="12">
        <v>0</v>
      </c>
      <c r="G19" s="12"/>
      <c r="H19" s="22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39"/>
      <c r="D20" s="12">
        <v>0</v>
      </c>
      <c r="E20" s="12"/>
      <c r="F20" s="12">
        <v>0</v>
      </c>
      <c r="G20" s="12"/>
      <c r="H20" s="22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32">
        <f>C22+C34</f>
        <v>249</v>
      </c>
      <c r="D21" s="32">
        <v>5</v>
      </c>
      <c r="E21" s="32">
        <f>SUM(E22,E28,E34)</f>
        <v>66</v>
      </c>
      <c r="F21" s="31">
        <f>SUM(F22,F34)</f>
        <v>883</v>
      </c>
      <c r="G21" s="32">
        <v>2783</v>
      </c>
      <c r="H21" s="20">
        <f t="shared" si="0"/>
        <v>3986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32">
        <f>SUM(C23:C27)</f>
        <v>249</v>
      </c>
      <c r="D22" s="32">
        <v>5</v>
      </c>
      <c r="E22" s="32">
        <f>SUM(E23:E27)</f>
        <v>66</v>
      </c>
      <c r="F22" s="31">
        <f>SUM(F23:F27)</f>
        <v>883</v>
      </c>
      <c r="G22" s="32">
        <v>2783</v>
      </c>
      <c r="H22" s="22">
        <f t="shared" si="0"/>
        <v>3986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12">
        <v>0</v>
      </c>
      <c r="E23" s="12"/>
      <c r="F23" s="12">
        <v>0</v>
      </c>
      <c r="G23" s="12"/>
      <c r="H23" s="22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249</v>
      </c>
      <c r="D24" s="12">
        <v>5</v>
      </c>
      <c r="E24" s="12">
        <v>66</v>
      </c>
      <c r="F24" s="12">
        <f>682+188+13</f>
        <v>883</v>
      </c>
      <c r="G24" s="12">
        <v>2783</v>
      </c>
      <c r="H24" s="22">
        <f t="shared" si="0"/>
        <v>3986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12">
        <v>0</v>
      </c>
      <c r="E25" s="12"/>
      <c r="F25" s="12">
        <v>0</v>
      </c>
      <c r="G25" s="12"/>
      <c r="H25" s="22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12">
        <v>0</v>
      </c>
      <c r="E26" s="12"/>
      <c r="F26" s="12">
        <v>0</v>
      </c>
      <c r="G26" s="12"/>
      <c r="H26" s="22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12">
        <v>0</v>
      </c>
      <c r="E27" s="12"/>
      <c r="F27" s="12">
        <v>0</v>
      </c>
      <c r="G27" s="12"/>
      <c r="H27" s="22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58">
        <v>51</v>
      </c>
      <c r="D28" s="32">
        <v>0</v>
      </c>
      <c r="E28" s="12"/>
      <c r="F28" s="31">
        <f>SUM(F29:F33)</f>
        <v>578</v>
      </c>
      <c r="G28" s="12"/>
      <c r="H28" s="22">
        <f t="shared" si="0"/>
        <v>629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39">
        <v>12</v>
      </c>
      <c r="D29" s="12">
        <v>0</v>
      </c>
      <c r="E29" s="12"/>
      <c r="F29" s="12">
        <v>4</v>
      </c>
      <c r="G29" s="12"/>
      <c r="H29" s="22">
        <f t="shared" si="0"/>
        <v>16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39">
        <v>49</v>
      </c>
      <c r="D30" s="12">
        <v>0</v>
      </c>
      <c r="E30" s="12"/>
      <c r="F30" s="12">
        <v>560</v>
      </c>
      <c r="G30" s="12"/>
      <c r="H30" s="22">
        <f t="shared" si="0"/>
        <v>609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39"/>
      <c r="D31" s="12">
        <v>0</v>
      </c>
      <c r="E31" s="12"/>
      <c r="F31" s="12">
        <v>0</v>
      </c>
      <c r="G31" s="12"/>
      <c r="H31" s="22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39"/>
      <c r="D32" s="12">
        <v>0</v>
      </c>
      <c r="E32" s="12"/>
      <c r="F32" s="12">
        <v>0</v>
      </c>
      <c r="G32" s="12"/>
      <c r="H32" s="22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39">
        <v>34</v>
      </c>
      <c r="D33" s="12">
        <v>0</v>
      </c>
      <c r="E33" s="12"/>
      <c r="F33" s="12">
        <v>14</v>
      </c>
      <c r="G33" s="12"/>
      <c r="H33" s="22">
        <f t="shared" si="0"/>
        <v>48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32">
        <f>SUM(C35:C37)</f>
        <v>0</v>
      </c>
      <c r="D34" s="32">
        <v>0</v>
      </c>
      <c r="E34" s="32">
        <f>SUM(E35:E37)</f>
        <v>0</v>
      </c>
      <c r="F34" s="32">
        <v>0</v>
      </c>
      <c r="G34" s="32"/>
      <c r="H34" s="22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12">
        <v>0</v>
      </c>
      <c r="E35" s="12"/>
      <c r="F35" s="12">
        <v>0</v>
      </c>
      <c r="G35" s="12"/>
      <c r="H35" s="22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12">
        <v>0</v>
      </c>
      <c r="E36" s="12"/>
      <c r="F36" s="12">
        <v>0</v>
      </c>
      <c r="G36" s="12"/>
      <c r="H36" s="22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12">
        <v>0</v>
      </c>
      <c r="E37" s="12"/>
      <c r="F37" s="12">
        <v>0</v>
      </c>
      <c r="G37" s="12"/>
      <c r="H37" s="22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2"/>
      <c r="D38" s="12">
        <v>0</v>
      </c>
      <c r="E38" s="12"/>
      <c r="F38" s="12">
        <v>0</v>
      </c>
      <c r="G38" s="12"/>
      <c r="H38" s="20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39">
        <v>65</v>
      </c>
      <c r="D39" s="32">
        <v>57</v>
      </c>
      <c r="E39" s="12">
        <v>129</v>
      </c>
      <c r="F39" s="12">
        <v>36</v>
      </c>
      <c r="G39" s="12">
        <v>13</v>
      </c>
      <c r="H39" s="20">
        <f t="shared" si="0"/>
        <v>300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2"/>
      <c r="D40" s="12">
        <v>0</v>
      </c>
      <c r="E40" s="12"/>
      <c r="F40" s="12">
        <v>0</v>
      </c>
      <c r="G40" s="12"/>
      <c r="H40" s="20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2"/>
      <c r="D41" s="12">
        <v>0</v>
      </c>
      <c r="E41" s="12"/>
      <c r="F41" s="12">
        <v>0</v>
      </c>
      <c r="G41" s="12"/>
      <c r="H41" s="20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2"/>
      <c r="D42" s="12">
        <v>0</v>
      </c>
      <c r="E42" s="12"/>
      <c r="F42" s="12">
        <v>0</v>
      </c>
      <c r="G42" s="12"/>
      <c r="H42" s="20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2"/>
      <c r="D43" s="12">
        <v>0</v>
      </c>
      <c r="E43" s="12"/>
      <c r="F43" s="12">
        <v>0</v>
      </c>
      <c r="G43" s="12"/>
      <c r="H43" s="20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52">
        <f>C39+C3</f>
        <v>344</v>
      </c>
      <c r="D44" s="32">
        <v>380</v>
      </c>
      <c r="E44" s="32">
        <f>SUM(E3,E38:E43)</f>
        <v>209</v>
      </c>
      <c r="F44" s="32">
        <f>SUM(F3,F39)</f>
        <v>929</v>
      </c>
      <c r="G44" s="32">
        <v>2838</v>
      </c>
      <c r="H44" s="24">
        <f t="shared" si="0"/>
        <v>4700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Q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91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53">
        <f>C4+C21</f>
        <v>263</v>
      </c>
      <c r="D3" s="32">
        <v>45</v>
      </c>
      <c r="E3" s="32">
        <f>E4+E21</f>
        <v>128</v>
      </c>
      <c r="F3" s="32">
        <f>SUM(F4,F21,F28)</f>
        <v>1444</v>
      </c>
      <c r="G3" s="32">
        <v>1995</v>
      </c>
      <c r="H3" s="20">
        <f>SUM(C3:G3)</f>
        <v>3875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53">
        <f>C5+C17</f>
        <v>38</v>
      </c>
      <c r="D4" s="32">
        <v>44</v>
      </c>
      <c r="E4" s="32">
        <f>SUM(E5,E17)</f>
        <v>22</v>
      </c>
      <c r="F4" s="32">
        <f>SUM(F11,F5)</f>
        <v>5</v>
      </c>
      <c r="G4" s="32">
        <v>34</v>
      </c>
      <c r="H4" s="20">
        <f aca="true" t="shared" si="0" ref="H4:H44">SUM(C4:G4)</f>
        <v>143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53">
        <f aca="true" t="shared" si="1" ref="C5">C6+C7+C8+C9+C10</f>
        <v>38</v>
      </c>
      <c r="D5" s="32">
        <v>44</v>
      </c>
      <c r="E5" s="32">
        <f>SUM(E6:E10)</f>
        <v>22</v>
      </c>
      <c r="F5" s="32">
        <f>SUM(F6:F10)</f>
        <v>4</v>
      </c>
      <c r="G5" s="32">
        <v>34</v>
      </c>
      <c r="H5" s="22">
        <f t="shared" si="0"/>
        <v>142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40">
        <v>28</v>
      </c>
      <c r="D6" s="12">
        <v>3</v>
      </c>
      <c r="E6" s="12">
        <v>12</v>
      </c>
      <c r="F6" s="12">
        <v>3</v>
      </c>
      <c r="G6" s="12">
        <v>34</v>
      </c>
      <c r="H6" s="22">
        <f t="shared" si="0"/>
        <v>80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12">
        <v>7</v>
      </c>
      <c r="E7" s="12"/>
      <c r="F7" s="12">
        <v>0</v>
      </c>
      <c r="G7" s="12"/>
      <c r="H7" s="22">
        <f t="shared" si="0"/>
        <v>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40">
        <v>9</v>
      </c>
      <c r="D8" s="12">
        <v>13</v>
      </c>
      <c r="E8" s="12"/>
      <c r="F8" s="12">
        <v>1</v>
      </c>
      <c r="G8" s="12"/>
      <c r="H8" s="22">
        <f t="shared" si="0"/>
        <v>23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12">
        <v>21</v>
      </c>
      <c r="E9" s="12">
        <v>10</v>
      </c>
      <c r="F9" s="12">
        <v>0</v>
      </c>
      <c r="G9" s="12"/>
      <c r="H9" s="22">
        <f t="shared" si="0"/>
        <v>31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1</v>
      </c>
      <c r="D10" s="12">
        <v>0</v>
      </c>
      <c r="E10" s="12"/>
      <c r="F10" s="12">
        <v>0</v>
      </c>
      <c r="G10" s="12"/>
      <c r="H10" s="22">
        <f t="shared" si="0"/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58">
        <v>17</v>
      </c>
      <c r="D11" s="32">
        <v>55</v>
      </c>
      <c r="E11" s="12">
        <v>17</v>
      </c>
      <c r="F11" s="31">
        <f>SUM(F16,F13)</f>
        <v>1</v>
      </c>
      <c r="G11" s="12">
        <v>31</v>
      </c>
      <c r="H11" s="22">
        <f t="shared" si="0"/>
        <v>121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11</v>
      </c>
      <c r="D12" s="12">
        <v>48</v>
      </c>
      <c r="E12" s="12">
        <v>14</v>
      </c>
      <c r="F12" s="12">
        <v>0</v>
      </c>
      <c r="G12" s="12">
        <v>31</v>
      </c>
      <c r="H12" s="22">
        <f t="shared" si="0"/>
        <v>104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17</v>
      </c>
      <c r="D13" s="12">
        <v>55</v>
      </c>
      <c r="E13" s="12">
        <v>13</v>
      </c>
      <c r="F13" s="12">
        <v>1</v>
      </c>
      <c r="G13" s="12">
        <v>31</v>
      </c>
      <c r="H13" s="22">
        <f t="shared" si="0"/>
        <v>117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12">
        <v>0</v>
      </c>
      <c r="E14" s="12"/>
      <c r="F14" s="12">
        <v>0</v>
      </c>
      <c r="G14" s="12"/>
      <c r="H14" s="22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12">
        <v>0</v>
      </c>
      <c r="E15" s="12"/>
      <c r="F15" s="12">
        <v>0</v>
      </c>
      <c r="G15" s="12"/>
      <c r="H15" s="22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7</v>
      </c>
      <c r="D16" s="12">
        <v>1</v>
      </c>
      <c r="E16" s="12">
        <v>4</v>
      </c>
      <c r="F16" s="12">
        <v>0</v>
      </c>
      <c r="G16" s="12">
        <v>21</v>
      </c>
      <c r="H16" s="22">
        <f t="shared" si="0"/>
        <v>33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32"/>
      <c r="D17" s="32">
        <v>0</v>
      </c>
      <c r="E17" s="32">
        <f>SUM(E18:E20)</f>
        <v>0</v>
      </c>
      <c r="F17" s="31">
        <v>0</v>
      </c>
      <c r="G17" s="32"/>
      <c r="H17" s="22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12">
        <v>0</v>
      </c>
      <c r="E18" s="12"/>
      <c r="F18" s="12">
        <v>0</v>
      </c>
      <c r="G18" s="12"/>
      <c r="H18" s="22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12">
        <v>0</v>
      </c>
      <c r="E19" s="12"/>
      <c r="F19" s="12">
        <v>0</v>
      </c>
      <c r="G19" s="12"/>
      <c r="H19" s="22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12">
        <v>0</v>
      </c>
      <c r="E20" s="12"/>
      <c r="F20" s="12">
        <v>0</v>
      </c>
      <c r="G20" s="12"/>
      <c r="H20" s="22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57">
        <f>C22</f>
        <v>225</v>
      </c>
      <c r="D21" s="32">
        <v>1</v>
      </c>
      <c r="E21" s="32">
        <f>SUM(E22,E28,E34)</f>
        <v>106</v>
      </c>
      <c r="F21" s="31">
        <f>SUM(F22,F34)</f>
        <v>868</v>
      </c>
      <c r="G21" s="32">
        <v>1961</v>
      </c>
      <c r="H21" s="20">
        <f t="shared" si="0"/>
        <v>3161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57">
        <f>C23+C24+C25+C26+C27</f>
        <v>225</v>
      </c>
      <c r="D22" s="32">
        <v>1</v>
      </c>
      <c r="E22" s="32">
        <f>SUM(E23:E27)</f>
        <v>106</v>
      </c>
      <c r="F22" s="31">
        <f>SUM(F23:F27)</f>
        <v>868</v>
      </c>
      <c r="G22" s="32">
        <v>1961</v>
      </c>
      <c r="H22" s="22">
        <f t="shared" si="0"/>
        <v>3161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12">
        <v>0</v>
      </c>
      <c r="E23" s="12"/>
      <c r="F23" s="12">
        <v>0</v>
      </c>
      <c r="G23" s="12"/>
      <c r="H23" s="22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>
        <v>225</v>
      </c>
      <c r="D24" s="12">
        <v>1</v>
      </c>
      <c r="E24" s="12">
        <v>106</v>
      </c>
      <c r="F24" s="12">
        <v>868</v>
      </c>
      <c r="G24" s="12">
        <v>1961</v>
      </c>
      <c r="H24" s="22">
        <f t="shared" si="0"/>
        <v>3161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12">
        <v>0</v>
      </c>
      <c r="E25" s="12"/>
      <c r="F25" s="12">
        <v>0</v>
      </c>
      <c r="G25" s="12"/>
      <c r="H25" s="22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12">
        <v>0</v>
      </c>
      <c r="E26" s="12"/>
      <c r="F26" s="12">
        <v>0</v>
      </c>
      <c r="G26" s="12"/>
      <c r="H26" s="22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12">
        <v>0</v>
      </c>
      <c r="E27" s="12"/>
      <c r="F27" s="12">
        <v>0</v>
      </c>
      <c r="G27" s="12"/>
      <c r="H27" s="22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59">
        <v>42</v>
      </c>
      <c r="D28" s="32">
        <v>0</v>
      </c>
      <c r="E28" s="12"/>
      <c r="F28" s="31">
        <f>SUM(F29:F33)</f>
        <v>571</v>
      </c>
      <c r="G28" s="12">
        <v>0</v>
      </c>
      <c r="H28" s="22">
        <f t="shared" si="0"/>
        <v>613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>
        <v>11</v>
      </c>
      <c r="D29" s="12">
        <v>0</v>
      </c>
      <c r="E29" s="12"/>
      <c r="F29" s="12">
        <v>1</v>
      </c>
      <c r="G29" s="12"/>
      <c r="H29" s="22">
        <f t="shared" si="0"/>
        <v>12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>
        <v>42</v>
      </c>
      <c r="D30" s="12">
        <v>0</v>
      </c>
      <c r="E30" s="12"/>
      <c r="F30" s="12">
        <v>557</v>
      </c>
      <c r="G30" s="12"/>
      <c r="H30" s="22">
        <f t="shared" si="0"/>
        <v>599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12">
        <v>0</v>
      </c>
      <c r="E31" s="12"/>
      <c r="F31" s="12">
        <v>0</v>
      </c>
      <c r="G31" s="12"/>
      <c r="H31" s="22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12">
        <v>0</v>
      </c>
      <c r="E32" s="12"/>
      <c r="F32" s="12">
        <v>0</v>
      </c>
      <c r="G32" s="12"/>
      <c r="H32" s="22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23</v>
      </c>
      <c r="D33" s="12">
        <v>0</v>
      </c>
      <c r="E33" s="12"/>
      <c r="F33" s="12">
        <v>13</v>
      </c>
      <c r="G33" s="12"/>
      <c r="H33" s="22">
        <f t="shared" si="0"/>
        <v>36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31"/>
      <c r="D34" s="32">
        <v>0</v>
      </c>
      <c r="E34" s="32">
        <f>SUM(E35:E37)</f>
        <v>0</v>
      </c>
      <c r="F34" s="32">
        <v>0</v>
      </c>
      <c r="G34" s="32"/>
      <c r="H34" s="22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12">
        <v>0</v>
      </c>
      <c r="E35" s="12"/>
      <c r="F35" s="12">
        <v>0</v>
      </c>
      <c r="G35" s="12"/>
      <c r="H35" s="22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12">
        <v>0</v>
      </c>
      <c r="E36" s="12"/>
      <c r="F36" s="12">
        <v>0</v>
      </c>
      <c r="G36" s="12"/>
      <c r="H36" s="22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12">
        <v>0</v>
      </c>
      <c r="E37" s="12"/>
      <c r="F37" s="12">
        <v>0</v>
      </c>
      <c r="G37" s="12"/>
      <c r="H37" s="22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2"/>
      <c r="D38" s="12">
        <v>0</v>
      </c>
      <c r="E38" s="12"/>
      <c r="F38" s="12">
        <v>0</v>
      </c>
      <c r="G38" s="12"/>
      <c r="H38" s="20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40">
        <v>41</v>
      </c>
      <c r="D39" s="32">
        <v>27</v>
      </c>
      <c r="E39" s="12">
        <v>62</v>
      </c>
      <c r="F39" s="12">
        <v>33</v>
      </c>
      <c r="G39" s="12">
        <v>5</v>
      </c>
      <c r="H39" s="20">
        <f t="shared" si="0"/>
        <v>168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2"/>
      <c r="D40" s="12">
        <v>0</v>
      </c>
      <c r="E40" s="12"/>
      <c r="F40" s="12">
        <v>0</v>
      </c>
      <c r="G40" s="12"/>
      <c r="H40" s="20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2"/>
      <c r="D41" s="12">
        <v>0</v>
      </c>
      <c r="E41" s="12"/>
      <c r="F41" s="12">
        <v>0</v>
      </c>
      <c r="G41" s="12"/>
      <c r="H41" s="20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2"/>
      <c r="D42" s="12">
        <v>0</v>
      </c>
      <c r="E42" s="12"/>
      <c r="F42" s="12">
        <v>0</v>
      </c>
      <c r="G42" s="12"/>
      <c r="H42" s="20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2"/>
      <c r="D43" s="12">
        <v>0</v>
      </c>
      <c r="E43" s="12"/>
      <c r="F43" s="12">
        <v>0</v>
      </c>
      <c r="G43" s="12"/>
      <c r="H43" s="20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3.5" thickBot="1">
      <c r="A44" s="13" t="s">
        <v>67</v>
      </c>
      <c r="B44" s="14" t="s">
        <v>68</v>
      </c>
      <c r="C44" s="53">
        <f>C39+C3</f>
        <v>304</v>
      </c>
      <c r="D44" s="32">
        <v>72</v>
      </c>
      <c r="E44" s="32">
        <f>SUM(E3,E38:E43)</f>
        <v>190</v>
      </c>
      <c r="F44" s="41">
        <f>SUM(F3,F39)</f>
        <v>1477</v>
      </c>
      <c r="G44" s="32">
        <v>2000</v>
      </c>
      <c r="H44" s="24">
        <f t="shared" si="0"/>
        <v>4043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W127"/>
  <sheetViews>
    <sheetView zoomScale="80" zoomScaleNormal="80" workbookViewId="0" topLeftCell="A1">
      <selection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92</v>
      </c>
    </row>
    <row r="2" spans="1:14" s="7" customFormat="1" ht="15" customHeight="1">
      <c r="A2" s="8"/>
      <c r="B2" s="9"/>
      <c r="C2" s="60" t="s">
        <v>69</v>
      </c>
      <c r="D2" s="60"/>
      <c r="E2" s="60" t="s">
        <v>70</v>
      </c>
      <c r="F2" s="60"/>
      <c r="G2" s="60" t="s">
        <v>71</v>
      </c>
      <c r="H2" s="60"/>
      <c r="I2" s="60" t="s">
        <v>72</v>
      </c>
      <c r="J2" s="60"/>
      <c r="K2" s="60" t="s">
        <v>73</v>
      </c>
      <c r="L2" s="60"/>
      <c r="M2" s="60" t="s">
        <v>85</v>
      </c>
      <c r="N2" s="61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46">
        <f>C5+C22</f>
        <v>22162</v>
      </c>
      <c r="D4" s="32">
        <v>0</v>
      </c>
      <c r="E4" s="32">
        <v>21675</v>
      </c>
      <c r="F4" s="32">
        <v>0</v>
      </c>
      <c r="G4" s="32">
        <f aca="true" t="shared" si="0" ref="G4:H4">G5+G22</f>
        <v>5151</v>
      </c>
      <c r="H4" s="32">
        <f t="shared" si="0"/>
        <v>16</v>
      </c>
      <c r="I4" s="28">
        <f>SUM(I5,I22,I29)</f>
        <v>1248</v>
      </c>
      <c r="J4" s="32">
        <v>0</v>
      </c>
      <c r="K4" s="35">
        <v>1804.6100000000001</v>
      </c>
      <c r="L4" s="19"/>
      <c r="M4" s="19">
        <f>C4+E4+G4+I4+K4</f>
        <v>52040.61</v>
      </c>
      <c r="N4" s="20">
        <f>D4+F4+H4+J4+L4</f>
        <v>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46">
        <f>C6+C18+C12</f>
        <v>20307</v>
      </c>
      <c r="D5" s="32">
        <v>0</v>
      </c>
      <c r="E5" s="32">
        <v>21609</v>
      </c>
      <c r="F5" s="32">
        <v>0</v>
      </c>
      <c r="G5" s="32">
        <f aca="true" t="shared" si="1" ref="G5:H5">SUM(G6,G18,G12)</f>
        <v>2407</v>
      </c>
      <c r="H5" s="32">
        <f t="shared" si="1"/>
        <v>0</v>
      </c>
      <c r="I5" s="28">
        <f>SUM(I12,I6)</f>
        <v>1016</v>
      </c>
      <c r="J5" s="32">
        <v>0</v>
      </c>
      <c r="K5" s="35">
        <v>592.07</v>
      </c>
      <c r="L5" s="19"/>
      <c r="M5" s="19">
        <f aca="true" t="shared" si="2" ref="M5:M45">C5+E5+G5+I5+K5</f>
        <v>45931.07</v>
      </c>
      <c r="N5" s="20">
        <f aca="true" t="shared" si="3" ref="N5:N45">D5+F5+H5+J5+L5</f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>C7+C9+C11</f>
        <v>18669</v>
      </c>
      <c r="D6" s="32">
        <v>0</v>
      </c>
      <c r="E6" s="32">
        <v>20860</v>
      </c>
      <c r="F6" s="32">
        <v>0</v>
      </c>
      <c r="G6" s="32">
        <f aca="true" t="shared" si="4" ref="G6:H6">SUM(G7:G11)</f>
        <v>2057</v>
      </c>
      <c r="H6" s="32">
        <f t="shared" si="4"/>
        <v>0</v>
      </c>
      <c r="I6" s="28">
        <f>SUM(I7:I11)</f>
        <v>1016</v>
      </c>
      <c r="J6" s="32">
        <v>0</v>
      </c>
      <c r="K6" s="36">
        <v>573.62</v>
      </c>
      <c r="L6" s="21"/>
      <c r="M6" s="19">
        <f t="shared" si="2"/>
        <v>43175.62</v>
      </c>
      <c r="N6" s="20">
        <f t="shared" si="3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39">
        <v>14510</v>
      </c>
      <c r="D7" s="12"/>
      <c r="E7" s="12">
        <v>13572</v>
      </c>
      <c r="F7" s="12">
        <v>0</v>
      </c>
      <c r="G7" s="12">
        <v>2057</v>
      </c>
      <c r="H7" s="12"/>
      <c r="I7" s="12">
        <v>893</v>
      </c>
      <c r="J7" s="12">
        <v>0</v>
      </c>
      <c r="K7" s="36">
        <v>573.62</v>
      </c>
      <c r="L7" s="21"/>
      <c r="M7" s="19">
        <f t="shared" si="2"/>
        <v>31605.62</v>
      </c>
      <c r="N7" s="20">
        <f t="shared" si="3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12"/>
      <c r="E8" s="12">
        <v>0</v>
      </c>
      <c r="F8" s="12">
        <v>0</v>
      </c>
      <c r="G8" s="33"/>
      <c r="H8" s="12"/>
      <c r="I8" s="12">
        <v>0</v>
      </c>
      <c r="J8" s="12">
        <f>0</f>
        <v>0</v>
      </c>
      <c r="K8" s="36"/>
      <c r="L8" s="21"/>
      <c r="M8" s="19">
        <f t="shared" si="2"/>
        <v>0</v>
      </c>
      <c r="N8" s="20">
        <f t="shared" si="3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39">
        <v>4098</v>
      </c>
      <c r="D9" s="12"/>
      <c r="E9" s="12">
        <v>1372</v>
      </c>
      <c r="F9" s="12">
        <v>0</v>
      </c>
      <c r="G9" s="12"/>
      <c r="H9" s="12"/>
      <c r="I9" s="12">
        <v>123</v>
      </c>
      <c r="J9" s="12">
        <v>0</v>
      </c>
      <c r="K9" s="36"/>
      <c r="L9" s="21"/>
      <c r="M9" s="19">
        <f t="shared" si="2"/>
        <v>5593</v>
      </c>
      <c r="N9" s="20">
        <f t="shared" si="3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12"/>
      <c r="E10" s="12">
        <v>5916</v>
      </c>
      <c r="F10" s="12">
        <v>0</v>
      </c>
      <c r="G10" s="33"/>
      <c r="H10" s="12"/>
      <c r="I10" s="12"/>
      <c r="J10" s="12">
        <f>0</f>
        <v>0</v>
      </c>
      <c r="K10" s="36"/>
      <c r="L10" s="21"/>
      <c r="M10" s="19">
        <f t="shared" si="2"/>
        <v>5916</v>
      </c>
      <c r="N10" s="20">
        <f t="shared" si="3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>
        <v>61</v>
      </c>
      <c r="D11" s="12"/>
      <c r="E11" s="12">
        <v>0</v>
      </c>
      <c r="F11" s="12">
        <v>0</v>
      </c>
      <c r="G11" s="33"/>
      <c r="H11" s="12"/>
      <c r="I11" s="12">
        <v>0</v>
      </c>
      <c r="J11" s="12">
        <f>0</f>
        <v>0</v>
      </c>
      <c r="K11" s="36"/>
      <c r="L11" s="21"/>
      <c r="M11" s="19">
        <f t="shared" si="2"/>
        <v>61</v>
      </c>
      <c r="N11" s="20">
        <f t="shared" si="3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1638</v>
      </c>
      <c r="D12" s="31">
        <f aca="true" t="shared" si="5" ref="D12">SUM(D13:D17)</f>
        <v>0</v>
      </c>
      <c r="E12" s="32">
        <v>749</v>
      </c>
      <c r="F12" s="32">
        <v>0</v>
      </c>
      <c r="G12" s="34">
        <f aca="true" t="shared" si="6" ref="G12:H12">SUM(G13:G17)</f>
        <v>350</v>
      </c>
      <c r="H12" s="34">
        <f t="shared" si="6"/>
        <v>0</v>
      </c>
      <c r="I12" s="30">
        <f>SUM(I17,I14)</f>
        <v>0</v>
      </c>
      <c r="J12" s="32">
        <f>SUM(J13:J15)</f>
        <v>0</v>
      </c>
      <c r="K12" s="35">
        <v>18.45</v>
      </c>
      <c r="L12" s="21"/>
      <c r="M12" s="19">
        <f t="shared" si="2"/>
        <v>2755.45</v>
      </c>
      <c r="N12" s="20">
        <f t="shared" si="3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>
        <v>1260</v>
      </c>
      <c r="D13" s="39"/>
      <c r="E13" s="12">
        <v>0</v>
      </c>
      <c r="F13" s="12">
        <v>0</v>
      </c>
      <c r="G13" s="33"/>
      <c r="H13" s="12"/>
      <c r="I13" s="12">
        <v>0</v>
      </c>
      <c r="J13" s="12">
        <f>0</f>
        <v>0</v>
      </c>
      <c r="K13" s="36"/>
      <c r="L13" s="21"/>
      <c r="M13" s="19">
        <f t="shared" si="2"/>
        <v>1260</v>
      </c>
      <c r="N13" s="20">
        <f t="shared" si="3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39">
        <v>157</v>
      </c>
      <c r="D14" s="39"/>
      <c r="E14" s="12">
        <v>749</v>
      </c>
      <c r="F14" s="12">
        <v>0</v>
      </c>
      <c r="G14" s="39">
        <v>29</v>
      </c>
      <c r="H14" s="12"/>
      <c r="I14" s="12">
        <v>0</v>
      </c>
      <c r="J14" s="12">
        <f>0</f>
        <v>0</v>
      </c>
      <c r="K14" s="36">
        <v>18.45</v>
      </c>
      <c r="L14" s="21"/>
      <c r="M14" s="19">
        <f t="shared" si="2"/>
        <v>953.45</v>
      </c>
      <c r="N14" s="20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39"/>
      <c r="E15" s="12">
        <v>0</v>
      </c>
      <c r="F15" s="12">
        <v>0</v>
      </c>
      <c r="G15" s="33"/>
      <c r="H15" s="12"/>
      <c r="I15" s="12">
        <v>0</v>
      </c>
      <c r="J15" s="12">
        <f>0</f>
        <v>0</v>
      </c>
      <c r="K15" s="36"/>
      <c r="L15" s="21"/>
      <c r="M15" s="19">
        <f t="shared" si="2"/>
        <v>0</v>
      </c>
      <c r="N15" s="20">
        <f t="shared" si="3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39"/>
      <c r="E16" s="12">
        <v>0</v>
      </c>
      <c r="F16" s="12">
        <v>0</v>
      </c>
      <c r="G16" s="33"/>
      <c r="H16" s="12"/>
      <c r="I16" s="12">
        <v>0</v>
      </c>
      <c r="J16" s="12">
        <f>0</f>
        <v>0</v>
      </c>
      <c r="K16" s="36"/>
      <c r="L16" s="21"/>
      <c r="M16" s="19">
        <f t="shared" si="2"/>
        <v>0</v>
      </c>
      <c r="N16" s="20">
        <f t="shared" si="3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39">
        <v>221</v>
      </c>
      <c r="D17" s="39"/>
      <c r="E17" s="12">
        <v>0</v>
      </c>
      <c r="F17" s="12">
        <v>0</v>
      </c>
      <c r="G17" s="39">
        <v>321</v>
      </c>
      <c r="H17" s="12"/>
      <c r="I17" s="12"/>
      <c r="J17" s="12">
        <f>0</f>
        <v>0</v>
      </c>
      <c r="K17" s="36">
        <v>0</v>
      </c>
      <c r="L17" s="21"/>
      <c r="M17" s="19">
        <f t="shared" si="2"/>
        <v>542</v>
      </c>
      <c r="N17" s="20">
        <f t="shared" si="3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>
        <f aca="true" t="shared" si="7" ref="C18:D18">SUM(C19:C21)</f>
        <v>0</v>
      </c>
      <c r="D18" s="31">
        <f t="shared" si="7"/>
        <v>28</v>
      </c>
      <c r="E18" s="32">
        <v>0</v>
      </c>
      <c r="F18" s="32">
        <v>0</v>
      </c>
      <c r="G18" s="32">
        <f aca="true" t="shared" si="8" ref="G18:H18">SUM(G19:G21)</f>
        <v>0</v>
      </c>
      <c r="H18" s="32">
        <f t="shared" si="8"/>
        <v>0</v>
      </c>
      <c r="I18" s="32">
        <v>0</v>
      </c>
      <c r="J18" s="32">
        <f>SUM(J19:J21)</f>
        <v>0</v>
      </c>
      <c r="K18" s="35"/>
      <c r="L18" s="21"/>
      <c r="M18" s="19">
        <f t="shared" si="2"/>
        <v>0</v>
      </c>
      <c r="N18" s="20">
        <f t="shared" si="3"/>
        <v>28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39"/>
      <c r="E19" s="12">
        <v>0</v>
      </c>
      <c r="F19" s="12">
        <v>0</v>
      </c>
      <c r="G19" s="33"/>
      <c r="H19" s="12"/>
      <c r="I19" s="12">
        <v>0</v>
      </c>
      <c r="J19" s="12">
        <f>0</f>
        <v>0</v>
      </c>
      <c r="K19" s="36"/>
      <c r="L19" s="21"/>
      <c r="M19" s="19">
        <f t="shared" si="2"/>
        <v>0</v>
      </c>
      <c r="N19" s="20">
        <f t="shared" si="3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39">
        <v>28</v>
      </c>
      <c r="E20" s="12">
        <v>0</v>
      </c>
      <c r="F20" s="12">
        <v>0</v>
      </c>
      <c r="G20" s="33"/>
      <c r="H20" s="12"/>
      <c r="I20" s="12">
        <v>0</v>
      </c>
      <c r="J20" s="12">
        <f>0</f>
        <v>0</v>
      </c>
      <c r="K20" s="36"/>
      <c r="L20" s="21"/>
      <c r="M20" s="19">
        <f t="shared" si="2"/>
        <v>0</v>
      </c>
      <c r="N20" s="20">
        <f t="shared" si="3"/>
        <v>28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39"/>
      <c r="E21" s="12">
        <v>0</v>
      </c>
      <c r="F21" s="12">
        <v>0</v>
      </c>
      <c r="G21" s="33"/>
      <c r="H21" s="12"/>
      <c r="I21" s="12">
        <v>0</v>
      </c>
      <c r="J21" s="12">
        <f>0</f>
        <v>0</v>
      </c>
      <c r="K21" s="36"/>
      <c r="L21" s="21"/>
      <c r="M21" s="19">
        <f t="shared" si="2"/>
        <v>0</v>
      </c>
      <c r="N21" s="20">
        <f t="shared" si="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2">
        <f aca="true" t="shared" si="9" ref="C22:D22">C23+C29+C35</f>
        <v>1855</v>
      </c>
      <c r="D22" s="32">
        <f t="shared" si="9"/>
        <v>0</v>
      </c>
      <c r="E22" s="32">
        <v>66</v>
      </c>
      <c r="F22" s="32">
        <v>0</v>
      </c>
      <c r="G22" s="32">
        <f aca="true" t="shared" si="10" ref="G22:H22">SUM(G23,G29,G35)</f>
        <v>2744</v>
      </c>
      <c r="H22" s="32">
        <f t="shared" si="10"/>
        <v>16</v>
      </c>
      <c r="I22" s="31">
        <f>SUM(I23,I35)</f>
        <v>0</v>
      </c>
      <c r="J22" s="31">
        <f aca="true" t="shared" si="11" ref="J22">J23+J35</f>
        <v>0</v>
      </c>
      <c r="K22" s="35">
        <v>1212.5400000000002</v>
      </c>
      <c r="L22" s="19"/>
      <c r="M22" s="19">
        <f t="shared" si="2"/>
        <v>5877.54</v>
      </c>
      <c r="N22" s="20">
        <f t="shared" si="3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SUM(C24:C28)</f>
        <v>1576</v>
      </c>
      <c r="D23" s="31">
        <f aca="true" t="shared" si="12" ref="D23">SUM(D24:D28)</f>
        <v>0</v>
      </c>
      <c r="E23" s="32">
        <v>66</v>
      </c>
      <c r="F23" s="32">
        <v>0</v>
      </c>
      <c r="G23" s="32">
        <f aca="true" t="shared" si="13" ref="G23:J23">SUM(G24:G28)</f>
        <v>2744</v>
      </c>
      <c r="H23" s="32">
        <f t="shared" si="13"/>
        <v>0</v>
      </c>
      <c r="I23" s="31">
        <f t="shared" si="13"/>
        <v>0</v>
      </c>
      <c r="J23" s="32">
        <f t="shared" si="13"/>
        <v>0</v>
      </c>
      <c r="K23" s="35">
        <v>1212.5400000000002</v>
      </c>
      <c r="L23" s="21"/>
      <c r="M23" s="19">
        <f t="shared" si="2"/>
        <v>5598.54</v>
      </c>
      <c r="N23" s="20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12">
        <v>0</v>
      </c>
      <c r="G24" s="33"/>
      <c r="H24" s="12"/>
      <c r="I24" s="12">
        <v>0</v>
      </c>
      <c r="J24" s="12">
        <f>0</f>
        <v>0</v>
      </c>
      <c r="K24" s="36"/>
      <c r="L24" s="21"/>
      <c r="M24" s="19">
        <f t="shared" si="2"/>
        <v>0</v>
      </c>
      <c r="N24" s="20">
        <f t="shared" si="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39">
        <v>1576</v>
      </c>
      <c r="D25" s="12"/>
      <c r="E25" s="12">
        <v>66</v>
      </c>
      <c r="F25" s="12">
        <v>0</v>
      </c>
      <c r="G25" s="12">
        <v>2744</v>
      </c>
      <c r="H25" s="12"/>
      <c r="I25" s="12">
        <v>0</v>
      </c>
      <c r="J25" s="12">
        <f>0</f>
        <v>0</v>
      </c>
      <c r="K25" s="36">
        <v>1212.5400000000002</v>
      </c>
      <c r="L25" s="21"/>
      <c r="M25" s="19">
        <f t="shared" si="2"/>
        <v>5598.54</v>
      </c>
      <c r="N25" s="20">
        <f t="shared" si="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12">
        <v>0</v>
      </c>
      <c r="G26" s="33"/>
      <c r="H26" s="12"/>
      <c r="I26" s="12">
        <v>0</v>
      </c>
      <c r="J26" s="12">
        <f>0</f>
        <v>0</v>
      </c>
      <c r="K26" s="36"/>
      <c r="L26" s="21"/>
      <c r="M26" s="19">
        <f t="shared" si="2"/>
        <v>0</v>
      </c>
      <c r="N26" s="20">
        <f t="shared" si="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12">
        <v>0</v>
      </c>
      <c r="G27" s="33"/>
      <c r="H27" s="12"/>
      <c r="I27" s="12">
        <v>0</v>
      </c>
      <c r="J27" s="12">
        <f>0</f>
        <v>0</v>
      </c>
      <c r="K27" s="36"/>
      <c r="L27" s="21"/>
      <c r="M27" s="19">
        <f t="shared" si="2"/>
        <v>0</v>
      </c>
      <c r="N27" s="20">
        <f t="shared" si="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12">
        <v>0</v>
      </c>
      <c r="G28" s="33"/>
      <c r="H28" s="12"/>
      <c r="I28" s="12">
        <v>0</v>
      </c>
      <c r="J28" s="12">
        <f>0</f>
        <v>0</v>
      </c>
      <c r="K28" s="36"/>
      <c r="L28" s="21"/>
      <c r="M28" s="19">
        <f t="shared" si="2"/>
        <v>0</v>
      </c>
      <c r="N28" s="20">
        <f t="shared" si="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2">
        <f aca="true" t="shared" si="14" ref="C29:D29">SUM(C30:C34)</f>
        <v>279</v>
      </c>
      <c r="D29" s="32">
        <f t="shared" si="14"/>
        <v>0</v>
      </c>
      <c r="E29" s="32">
        <v>0</v>
      </c>
      <c r="F29" s="32">
        <v>0</v>
      </c>
      <c r="G29" s="32">
        <f aca="true" t="shared" si="15" ref="G29:H29">SUM(G30:G34)</f>
        <v>0</v>
      </c>
      <c r="H29" s="32">
        <f t="shared" si="15"/>
        <v>0</v>
      </c>
      <c r="I29" s="31">
        <f>SUM(I30:I34)</f>
        <v>232</v>
      </c>
      <c r="J29" s="32">
        <f>SUM(J30:J32)</f>
        <v>0</v>
      </c>
      <c r="K29" s="35">
        <v>0</v>
      </c>
      <c r="L29" s="21"/>
      <c r="M29" s="19">
        <f t="shared" si="2"/>
        <v>511</v>
      </c>
      <c r="N29" s="20">
        <f t="shared" si="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39"/>
      <c r="E30" s="12">
        <v>0</v>
      </c>
      <c r="F30" s="12">
        <v>0</v>
      </c>
      <c r="G30" s="33"/>
      <c r="H30" s="12"/>
      <c r="I30" s="12"/>
      <c r="J30" s="12">
        <f>0</f>
        <v>0</v>
      </c>
      <c r="K30" s="36">
        <v>0</v>
      </c>
      <c r="L30" s="21"/>
      <c r="M30" s="19">
        <f t="shared" si="2"/>
        <v>0</v>
      </c>
      <c r="N30" s="20">
        <f t="shared" si="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>
        <v>279</v>
      </c>
      <c r="D31" s="39"/>
      <c r="E31" s="12">
        <v>0</v>
      </c>
      <c r="F31" s="12">
        <v>0</v>
      </c>
      <c r="G31" s="33"/>
      <c r="H31" s="12"/>
      <c r="I31" s="12">
        <v>232</v>
      </c>
      <c r="J31" s="12">
        <f>0</f>
        <v>0</v>
      </c>
      <c r="K31" s="36">
        <v>0</v>
      </c>
      <c r="L31" s="21"/>
      <c r="M31" s="19">
        <f t="shared" si="2"/>
        <v>511</v>
      </c>
      <c r="N31" s="20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39"/>
      <c r="E32" s="12">
        <v>0</v>
      </c>
      <c r="F32" s="12">
        <v>0</v>
      </c>
      <c r="G32" s="33"/>
      <c r="H32" s="12"/>
      <c r="I32" s="12">
        <v>0</v>
      </c>
      <c r="J32" s="12">
        <f>0</f>
        <v>0</v>
      </c>
      <c r="K32" s="36"/>
      <c r="L32" s="21"/>
      <c r="M32" s="19">
        <f t="shared" si="2"/>
        <v>0</v>
      </c>
      <c r="N32" s="20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39"/>
      <c r="E33" s="12">
        <v>0</v>
      </c>
      <c r="F33" s="12">
        <v>0</v>
      </c>
      <c r="G33" s="33"/>
      <c r="H33" s="12"/>
      <c r="I33" s="12">
        <v>0</v>
      </c>
      <c r="J33" s="12">
        <f>0</f>
        <v>0</v>
      </c>
      <c r="K33" s="36"/>
      <c r="L33" s="21"/>
      <c r="M33" s="19">
        <f t="shared" si="2"/>
        <v>0</v>
      </c>
      <c r="N33" s="20">
        <f t="shared" si="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/>
      <c r="D34" s="39"/>
      <c r="E34" s="12">
        <v>0</v>
      </c>
      <c r="F34" s="12">
        <v>0</v>
      </c>
      <c r="G34" s="33"/>
      <c r="H34" s="12"/>
      <c r="I34" s="12">
        <v>0</v>
      </c>
      <c r="J34" s="12">
        <f>0</f>
        <v>0</v>
      </c>
      <c r="K34" s="36">
        <v>0</v>
      </c>
      <c r="L34" s="21"/>
      <c r="M34" s="19">
        <f t="shared" si="2"/>
        <v>0</v>
      </c>
      <c r="N34" s="20">
        <f t="shared" si="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2">
        <f aca="true" t="shared" si="16" ref="C35:D35">SUM(C36:C38)</f>
        <v>0</v>
      </c>
      <c r="D35" s="32">
        <f t="shared" si="16"/>
        <v>0</v>
      </c>
      <c r="E35" s="32">
        <v>0</v>
      </c>
      <c r="F35" s="32">
        <v>0</v>
      </c>
      <c r="G35" s="32">
        <f aca="true" t="shared" si="17" ref="G35:H35">SUM(G36:G38)</f>
        <v>0</v>
      </c>
      <c r="H35" s="32">
        <f t="shared" si="17"/>
        <v>16</v>
      </c>
      <c r="I35" s="32">
        <v>0</v>
      </c>
      <c r="J35" s="32">
        <f>SUM(J36:J38)</f>
        <v>0</v>
      </c>
      <c r="K35" s="35"/>
      <c r="L35" s="21"/>
      <c r="M35" s="19">
        <f t="shared" si="2"/>
        <v>0</v>
      </c>
      <c r="N35" s="20">
        <f t="shared" si="3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12">
        <v>0</v>
      </c>
      <c r="F36" s="12">
        <v>0</v>
      </c>
      <c r="G36" s="33"/>
      <c r="H36" s="12">
        <v>16</v>
      </c>
      <c r="I36" s="12">
        <v>0</v>
      </c>
      <c r="J36" s="12">
        <f>0</f>
        <v>0</v>
      </c>
      <c r="K36" s="36"/>
      <c r="L36" s="21"/>
      <c r="M36" s="19">
        <f t="shared" si="2"/>
        <v>0</v>
      </c>
      <c r="N36" s="20">
        <f t="shared" si="3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/>
      <c r="E37" s="12">
        <v>0</v>
      </c>
      <c r="F37" s="12">
        <v>0</v>
      </c>
      <c r="G37" s="33"/>
      <c r="H37" s="12"/>
      <c r="I37" s="12">
        <v>0</v>
      </c>
      <c r="J37" s="12">
        <f>0</f>
        <v>0</v>
      </c>
      <c r="K37" s="36"/>
      <c r="L37" s="21"/>
      <c r="M37" s="19">
        <f t="shared" si="2"/>
        <v>0</v>
      </c>
      <c r="N37" s="20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12">
        <v>0</v>
      </c>
      <c r="F38" s="12">
        <v>0</v>
      </c>
      <c r="G38" s="33"/>
      <c r="H38" s="12"/>
      <c r="I38" s="12">
        <v>0</v>
      </c>
      <c r="J38" s="12">
        <f>0</f>
        <v>0</v>
      </c>
      <c r="K38" s="36"/>
      <c r="L38" s="21"/>
      <c r="M38" s="19">
        <f t="shared" si="2"/>
        <v>0</v>
      </c>
      <c r="N38" s="20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2"/>
      <c r="D39" s="12"/>
      <c r="E39" s="12">
        <v>0</v>
      </c>
      <c r="F39" s="12">
        <v>0</v>
      </c>
      <c r="G39" s="33"/>
      <c r="H39" s="12"/>
      <c r="I39" s="12">
        <v>0</v>
      </c>
      <c r="J39" s="12">
        <f>0</f>
        <v>0</v>
      </c>
      <c r="K39" s="36"/>
      <c r="L39" s="19"/>
      <c r="M39" s="19">
        <f t="shared" si="2"/>
        <v>0</v>
      </c>
      <c r="N39" s="20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39">
        <v>1615</v>
      </c>
      <c r="D40" s="39"/>
      <c r="E40" s="32">
        <v>236</v>
      </c>
      <c r="F40" s="32">
        <v>0</v>
      </c>
      <c r="G40" s="12">
        <v>3319</v>
      </c>
      <c r="H40" s="12"/>
      <c r="I40" s="12">
        <v>268</v>
      </c>
      <c r="J40" s="12">
        <f>0</f>
        <v>0</v>
      </c>
      <c r="K40" s="36"/>
      <c r="L40" s="19"/>
      <c r="M40" s="19">
        <f t="shared" si="2"/>
        <v>5438</v>
      </c>
      <c r="N40" s="20">
        <f t="shared" si="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2"/>
      <c r="D41" s="12"/>
      <c r="E41" s="12">
        <v>0</v>
      </c>
      <c r="F41" s="12">
        <v>0</v>
      </c>
      <c r="G41" s="33"/>
      <c r="H41" s="12"/>
      <c r="I41" s="12">
        <v>0</v>
      </c>
      <c r="J41" s="12">
        <f>0</f>
        <v>0</v>
      </c>
      <c r="K41" s="36"/>
      <c r="L41" s="19"/>
      <c r="M41" s="19">
        <f t="shared" si="2"/>
        <v>0</v>
      </c>
      <c r="N41" s="20">
        <f t="shared" si="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2"/>
      <c r="D42" s="12"/>
      <c r="E42" s="12">
        <v>0</v>
      </c>
      <c r="F42" s="12">
        <v>0</v>
      </c>
      <c r="G42" s="33"/>
      <c r="H42" s="12"/>
      <c r="I42" s="12">
        <v>0</v>
      </c>
      <c r="J42" s="12">
        <f>0</f>
        <v>0</v>
      </c>
      <c r="K42" s="36"/>
      <c r="L42" s="19"/>
      <c r="M42" s="19">
        <f t="shared" si="2"/>
        <v>0</v>
      </c>
      <c r="N42" s="20">
        <f t="shared" si="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3"/>
      <c r="H43" s="12"/>
      <c r="I43" s="12">
        <v>0</v>
      </c>
      <c r="J43" s="12">
        <f>0</f>
        <v>0</v>
      </c>
      <c r="K43" s="36"/>
      <c r="L43" s="19"/>
      <c r="M43" s="19">
        <f t="shared" si="2"/>
        <v>0</v>
      </c>
      <c r="N43" s="20">
        <f t="shared" si="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3"/>
      <c r="H44" s="12"/>
      <c r="I44" s="12">
        <v>0</v>
      </c>
      <c r="J44" s="12">
        <f>0</f>
        <v>0</v>
      </c>
      <c r="K44" s="36"/>
      <c r="L44" s="19"/>
      <c r="M44" s="19">
        <f t="shared" si="2"/>
        <v>0</v>
      </c>
      <c r="N44" s="20">
        <f t="shared" si="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52">
        <f>C6+C12+C23+C29+C35+C40</f>
        <v>23777</v>
      </c>
      <c r="D45" s="52">
        <f>D20</f>
        <v>28</v>
      </c>
      <c r="E45" s="32">
        <v>21911</v>
      </c>
      <c r="F45" s="32">
        <v>0</v>
      </c>
      <c r="G45" s="32">
        <f aca="true" t="shared" si="18" ref="G45:H45">SUM(G4,G39:G44)</f>
        <v>8470</v>
      </c>
      <c r="H45" s="32">
        <f t="shared" si="18"/>
        <v>16</v>
      </c>
      <c r="I45" s="32">
        <f>SUM(I4,I40)</f>
        <v>1516</v>
      </c>
      <c r="J45" s="32">
        <f aca="true" t="shared" si="19" ref="J45">J4+SUM(J39:J44)</f>
        <v>0</v>
      </c>
      <c r="K45" s="37">
        <v>1804.6100000000001</v>
      </c>
      <c r="L45" s="23"/>
      <c r="M45" s="23">
        <f t="shared" si="2"/>
        <v>57478.61</v>
      </c>
      <c r="N45" s="24">
        <f t="shared" si="3"/>
        <v>44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W127"/>
  <sheetViews>
    <sheetView zoomScale="90" zoomScaleNormal="90" workbookViewId="0" topLeftCell="A1">
      <selection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93</v>
      </c>
    </row>
    <row r="2" spans="1:14" s="7" customFormat="1" ht="15" customHeight="1">
      <c r="A2" s="8"/>
      <c r="B2" s="9"/>
      <c r="C2" s="60" t="s">
        <v>69</v>
      </c>
      <c r="D2" s="60"/>
      <c r="E2" s="60" t="s">
        <v>70</v>
      </c>
      <c r="F2" s="60"/>
      <c r="G2" s="60" t="s">
        <v>71</v>
      </c>
      <c r="H2" s="60"/>
      <c r="I2" s="60" t="s">
        <v>72</v>
      </c>
      <c r="J2" s="60"/>
      <c r="K2" s="60" t="s">
        <v>73</v>
      </c>
      <c r="L2" s="60"/>
      <c r="M2" s="60" t="s">
        <v>85</v>
      </c>
      <c r="N2" s="61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32">
        <f aca="true" t="shared" si="0" ref="C4:D4">C5+C22</f>
        <v>17679</v>
      </c>
      <c r="D4" s="32">
        <f t="shared" si="0"/>
        <v>0</v>
      </c>
      <c r="E4" s="32">
        <v>16793</v>
      </c>
      <c r="F4" s="32">
        <v>0</v>
      </c>
      <c r="G4" s="32">
        <f aca="true" t="shared" si="1" ref="G4:H4">G5+G22</f>
        <v>1756</v>
      </c>
      <c r="H4" s="32">
        <f t="shared" si="1"/>
        <v>16</v>
      </c>
      <c r="I4" s="28">
        <f>SUM(I5,I22,I29)</f>
        <v>1876</v>
      </c>
      <c r="J4" s="42">
        <v>0</v>
      </c>
      <c r="K4" s="35">
        <v>2107.308</v>
      </c>
      <c r="L4" s="42">
        <v>0</v>
      </c>
      <c r="M4" s="19">
        <f>C4+E4+G4+I4+K4</f>
        <v>40211.308</v>
      </c>
      <c r="N4" s="20">
        <f>D4+F4+H4+J4+L4</f>
        <v>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32">
        <f>C6+C12+C18</f>
        <v>16869</v>
      </c>
      <c r="D5" s="32">
        <f>D6+D12</f>
        <v>0</v>
      </c>
      <c r="E5" s="32">
        <v>16792</v>
      </c>
      <c r="F5" s="32">
        <v>0</v>
      </c>
      <c r="G5" s="32">
        <f aca="true" t="shared" si="2" ref="G5:H5">SUM(G6,G18,G12)</f>
        <v>1596</v>
      </c>
      <c r="H5" s="32">
        <f t="shared" si="2"/>
        <v>0</v>
      </c>
      <c r="I5" s="28">
        <f>SUM(I12,I6)</f>
        <v>1787</v>
      </c>
      <c r="J5" s="42">
        <v>0</v>
      </c>
      <c r="K5" s="35">
        <v>613.381</v>
      </c>
      <c r="L5" s="42">
        <v>0</v>
      </c>
      <c r="M5" s="19">
        <f aca="true" t="shared" si="3" ref="M5:N45">C5+E5+G5+I5+K5</f>
        <v>37657.381</v>
      </c>
      <c r="N5" s="20">
        <f t="shared" si="3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>SUM(C7:C11)</f>
        <v>16635</v>
      </c>
      <c r="D6" s="32"/>
      <c r="E6" s="32">
        <v>16527</v>
      </c>
      <c r="F6" s="32">
        <v>0</v>
      </c>
      <c r="G6" s="32">
        <f aca="true" t="shared" si="4" ref="G6:H6">SUM(G7:G11)</f>
        <v>1314</v>
      </c>
      <c r="H6" s="32">
        <f t="shared" si="4"/>
        <v>0</v>
      </c>
      <c r="I6" s="28">
        <f>SUM(I7:I11)</f>
        <v>1248</v>
      </c>
      <c r="J6" s="42">
        <v>0</v>
      </c>
      <c r="K6" s="35">
        <v>580.174</v>
      </c>
      <c r="L6" s="42">
        <v>0</v>
      </c>
      <c r="M6" s="19">
        <f t="shared" si="3"/>
        <v>36304.174</v>
      </c>
      <c r="N6" s="20">
        <f t="shared" si="3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14427</v>
      </c>
      <c r="D7" s="12"/>
      <c r="E7" s="12">
        <v>8343</v>
      </c>
      <c r="F7" s="12">
        <v>0</v>
      </c>
      <c r="G7" s="12">
        <v>1314</v>
      </c>
      <c r="H7" s="12"/>
      <c r="I7" s="12">
        <f>1152+70+26</f>
        <v>1248</v>
      </c>
      <c r="J7" s="43">
        <v>0</v>
      </c>
      <c r="K7" s="36">
        <v>580.174</v>
      </c>
      <c r="L7" s="43">
        <v>0</v>
      </c>
      <c r="M7" s="19">
        <f t="shared" si="3"/>
        <v>25912.174</v>
      </c>
      <c r="N7" s="20">
        <f t="shared" si="3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12"/>
      <c r="E8" s="12">
        <v>0</v>
      </c>
      <c r="F8" s="12">
        <v>0</v>
      </c>
      <c r="G8" s="33"/>
      <c r="H8" s="12"/>
      <c r="I8" s="12">
        <v>0</v>
      </c>
      <c r="J8" s="43">
        <f>0</f>
        <v>0</v>
      </c>
      <c r="K8" s="36"/>
      <c r="L8" s="43">
        <f>0</f>
        <v>0</v>
      </c>
      <c r="M8" s="19">
        <f t="shared" si="3"/>
        <v>0</v>
      </c>
      <c r="N8" s="20">
        <f t="shared" si="3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2208</v>
      </c>
      <c r="D9" s="12"/>
      <c r="E9" s="12">
        <v>2527</v>
      </c>
      <c r="F9" s="12">
        <v>0</v>
      </c>
      <c r="G9" s="12"/>
      <c r="H9" s="12"/>
      <c r="I9" s="12">
        <v>0</v>
      </c>
      <c r="J9" s="43">
        <v>0</v>
      </c>
      <c r="K9" s="36"/>
      <c r="L9" s="43">
        <v>0</v>
      </c>
      <c r="M9" s="19">
        <f t="shared" si="3"/>
        <v>4735</v>
      </c>
      <c r="N9" s="20">
        <f t="shared" si="3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12"/>
      <c r="E10" s="12">
        <v>5657</v>
      </c>
      <c r="F10" s="12">
        <v>0</v>
      </c>
      <c r="G10" s="33"/>
      <c r="H10" s="12"/>
      <c r="I10" s="12">
        <v>0</v>
      </c>
      <c r="J10" s="43">
        <f>0</f>
        <v>0</v>
      </c>
      <c r="K10" s="36"/>
      <c r="L10" s="43">
        <f>0</f>
        <v>0</v>
      </c>
      <c r="M10" s="19">
        <f t="shared" si="3"/>
        <v>5657</v>
      </c>
      <c r="N10" s="20">
        <f t="shared" si="3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/>
      <c r="D11" s="12"/>
      <c r="E11" s="12">
        <v>0</v>
      </c>
      <c r="F11" s="12">
        <v>0</v>
      </c>
      <c r="G11" s="33"/>
      <c r="H11" s="12"/>
      <c r="I11" s="12">
        <v>0</v>
      </c>
      <c r="J11" s="43">
        <f>0</f>
        <v>0</v>
      </c>
      <c r="K11" s="36"/>
      <c r="L11" s="43">
        <f>0</f>
        <v>0</v>
      </c>
      <c r="M11" s="19">
        <f t="shared" si="3"/>
        <v>0</v>
      </c>
      <c r="N11" s="20">
        <f t="shared" si="3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234</v>
      </c>
      <c r="D12" s="32"/>
      <c r="E12" s="32">
        <v>265</v>
      </c>
      <c r="F12" s="32">
        <v>0</v>
      </c>
      <c r="G12" s="34">
        <f aca="true" t="shared" si="5" ref="G12:H12">SUM(G13:G17)</f>
        <v>282</v>
      </c>
      <c r="H12" s="34">
        <f t="shared" si="5"/>
        <v>0</v>
      </c>
      <c r="I12" s="30">
        <f>SUM(I13:I16)</f>
        <v>539</v>
      </c>
      <c r="J12" s="42">
        <f>SUM(J13:J15)</f>
        <v>0</v>
      </c>
      <c r="K12" s="35">
        <v>33.207</v>
      </c>
      <c r="L12" s="42">
        <f>SUM(L13:L15)</f>
        <v>0</v>
      </c>
      <c r="M12" s="19">
        <f t="shared" si="3"/>
        <v>1353.207</v>
      </c>
      <c r="N12" s="20">
        <f t="shared" si="3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/>
      <c r="D13" s="12"/>
      <c r="E13" s="12">
        <v>0</v>
      </c>
      <c r="F13" s="12">
        <v>0</v>
      </c>
      <c r="G13" s="33"/>
      <c r="H13" s="12"/>
      <c r="I13" s="12">
        <v>476</v>
      </c>
      <c r="J13" s="43">
        <f>0</f>
        <v>0</v>
      </c>
      <c r="K13" s="36"/>
      <c r="L13" s="43">
        <f>0</f>
        <v>0</v>
      </c>
      <c r="M13" s="19">
        <f t="shared" si="3"/>
        <v>476</v>
      </c>
      <c r="N13" s="20">
        <f t="shared" si="3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234</v>
      </c>
      <c r="D14" s="12"/>
      <c r="E14" s="12">
        <v>265</v>
      </c>
      <c r="F14" s="12">
        <v>0</v>
      </c>
      <c r="G14" s="12">
        <v>223</v>
      </c>
      <c r="H14" s="12"/>
      <c r="I14" s="12">
        <v>63</v>
      </c>
      <c r="J14" s="43">
        <f>0</f>
        <v>0</v>
      </c>
      <c r="K14" s="36">
        <v>33.207</v>
      </c>
      <c r="L14" s="43">
        <f>0</f>
        <v>0</v>
      </c>
      <c r="M14" s="19">
        <f t="shared" si="3"/>
        <v>818.207</v>
      </c>
      <c r="N14" s="20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12"/>
      <c r="E15" s="12">
        <v>0</v>
      </c>
      <c r="F15" s="12">
        <v>0</v>
      </c>
      <c r="G15" s="33"/>
      <c r="H15" s="12"/>
      <c r="I15" s="12">
        <v>0</v>
      </c>
      <c r="J15" s="43">
        <f>0</f>
        <v>0</v>
      </c>
      <c r="K15" s="36"/>
      <c r="L15" s="43">
        <f>0</f>
        <v>0</v>
      </c>
      <c r="M15" s="19">
        <f t="shared" si="3"/>
        <v>0</v>
      </c>
      <c r="N15" s="20">
        <f t="shared" si="3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12"/>
      <c r="E16" s="12">
        <v>0</v>
      </c>
      <c r="F16" s="12">
        <v>0</v>
      </c>
      <c r="G16" s="33"/>
      <c r="H16" s="12"/>
      <c r="I16" s="12">
        <v>0</v>
      </c>
      <c r="J16" s="43">
        <f>0</f>
        <v>0</v>
      </c>
      <c r="K16" s="36"/>
      <c r="L16" s="43">
        <f>0</f>
        <v>0</v>
      </c>
      <c r="M16" s="19">
        <f t="shared" si="3"/>
        <v>0</v>
      </c>
      <c r="N16" s="20">
        <f t="shared" si="3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/>
      <c r="D17" s="12"/>
      <c r="E17" s="12">
        <v>0</v>
      </c>
      <c r="F17" s="12">
        <v>0</v>
      </c>
      <c r="G17" s="12">
        <v>59</v>
      </c>
      <c r="H17" s="12"/>
      <c r="I17" s="12"/>
      <c r="J17" s="43">
        <f>0</f>
        <v>0</v>
      </c>
      <c r="K17" s="36">
        <v>0</v>
      </c>
      <c r="L17" s="43">
        <f>0</f>
        <v>0</v>
      </c>
      <c r="M17" s="19">
        <f t="shared" si="3"/>
        <v>59</v>
      </c>
      <c r="N17" s="20">
        <f t="shared" si="3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/>
      <c r="D18" s="32">
        <f>D20</f>
        <v>22</v>
      </c>
      <c r="E18" s="32">
        <v>0</v>
      </c>
      <c r="F18" s="32">
        <v>0</v>
      </c>
      <c r="G18" s="32">
        <f aca="true" t="shared" si="6" ref="G18:H18">SUM(G19:G21)</f>
        <v>0</v>
      </c>
      <c r="H18" s="32">
        <f t="shared" si="6"/>
        <v>0</v>
      </c>
      <c r="I18" s="32">
        <v>0</v>
      </c>
      <c r="J18" s="42">
        <f>SUM(J19:J21)</f>
        <v>0</v>
      </c>
      <c r="K18" s="35"/>
      <c r="L18" s="42">
        <f>SUM(L19:L21)</f>
        <v>0</v>
      </c>
      <c r="M18" s="19">
        <f t="shared" si="3"/>
        <v>0</v>
      </c>
      <c r="N18" s="20">
        <f t="shared" si="3"/>
        <v>22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12"/>
      <c r="E19" s="12">
        <v>0</v>
      </c>
      <c r="F19" s="12">
        <v>0</v>
      </c>
      <c r="G19" s="33"/>
      <c r="H19" s="12"/>
      <c r="I19" s="12">
        <v>0</v>
      </c>
      <c r="J19" s="43">
        <f>0</f>
        <v>0</v>
      </c>
      <c r="K19" s="36"/>
      <c r="L19" s="43">
        <f>0</f>
        <v>0</v>
      </c>
      <c r="M19" s="19">
        <f t="shared" si="3"/>
        <v>0</v>
      </c>
      <c r="N19" s="20">
        <f t="shared" si="3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12">
        <v>22</v>
      </c>
      <c r="E20" s="12">
        <v>0</v>
      </c>
      <c r="F20" s="12">
        <v>0</v>
      </c>
      <c r="G20" s="33"/>
      <c r="H20" s="12"/>
      <c r="I20" s="12">
        <v>0</v>
      </c>
      <c r="J20" s="43">
        <f>0</f>
        <v>0</v>
      </c>
      <c r="K20" s="36"/>
      <c r="L20" s="43">
        <f>0</f>
        <v>0</v>
      </c>
      <c r="M20" s="19">
        <f t="shared" si="3"/>
        <v>0</v>
      </c>
      <c r="N20" s="20">
        <f t="shared" si="3"/>
        <v>22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12"/>
      <c r="E21" s="12">
        <v>0</v>
      </c>
      <c r="F21" s="12">
        <v>0</v>
      </c>
      <c r="G21" s="33"/>
      <c r="H21" s="12"/>
      <c r="I21" s="12">
        <v>0</v>
      </c>
      <c r="J21" s="43">
        <f>0</f>
        <v>0</v>
      </c>
      <c r="K21" s="36"/>
      <c r="L21" s="43">
        <f>0</f>
        <v>0</v>
      </c>
      <c r="M21" s="19">
        <f t="shared" si="3"/>
        <v>0</v>
      </c>
      <c r="N21" s="20">
        <f t="shared" si="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1">
        <f>C23+C29+C35</f>
        <v>810</v>
      </c>
      <c r="D22" s="31"/>
      <c r="E22" s="32">
        <v>1</v>
      </c>
      <c r="F22" s="32">
        <v>0</v>
      </c>
      <c r="G22" s="32">
        <f aca="true" t="shared" si="7" ref="G22:H22">SUM(G23,G29,G35)</f>
        <v>160</v>
      </c>
      <c r="H22" s="32">
        <f t="shared" si="7"/>
        <v>16</v>
      </c>
      <c r="I22" s="31">
        <f>SUM(I23,I35)</f>
        <v>0</v>
      </c>
      <c r="J22" s="44">
        <f aca="true" t="shared" si="8" ref="J22">J23+J35</f>
        <v>0</v>
      </c>
      <c r="K22" s="35">
        <v>1493.927</v>
      </c>
      <c r="L22" s="44">
        <f aca="true" t="shared" si="9" ref="L22">L23+L35</f>
        <v>0</v>
      </c>
      <c r="M22" s="19">
        <f t="shared" si="3"/>
        <v>2464.9269999999997</v>
      </c>
      <c r="N22" s="20">
        <f t="shared" si="3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SUM(C24:C28)</f>
        <v>768</v>
      </c>
      <c r="D23" s="32"/>
      <c r="E23" s="32">
        <v>1</v>
      </c>
      <c r="F23" s="32">
        <v>0</v>
      </c>
      <c r="G23" s="32">
        <f aca="true" t="shared" si="10" ref="G23:J23">SUM(G24:G28)</f>
        <v>160</v>
      </c>
      <c r="H23" s="32">
        <f t="shared" si="10"/>
        <v>0</v>
      </c>
      <c r="I23" s="31">
        <f t="shared" si="10"/>
        <v>0</v>
      </c>
      <c r="J23" s="42">
        <f t="shared" si="10"/>
        <v>0</v>
      </c>
      <c r="K23" s="35">
        <v>1493.927</v>
      </c>
      <c r="L23" s="42">
        <f aca="true" t="shared" si="11" ref="L23">SUM(L24:L28)</f>
        <v>0</v>
      </c>
      <c r="M23" s="19">
        <f t="shared" si="3"/>
        <v>2422.9269999999997</v>
      </c>
      <c r="N23" s="20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12">
        <v>0</v>
      </c>
      <c r="G24" s="33"/>
      <c r="H24" s="12"/>
      <c r="I24" s="12">
        <v>0</v>
      </c>
      <c r="J24" s="43">
        <f>0</f>
        <v>0</v>
      </c>
      <c r="K24" s="36"/>
      <c r="L24" s="43">
        <f>0</f>
        <v>0</v>
      </c>
      <c r="M24" s="19">
        <f t="shared" si="3"/>
        <v>0</v>
      </c>
      <c r="N24" s="20">
        <f t="shared" si="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768</v>
      </c>
      <c r="D25" s="12"/>
      <c r="E25" s="12">
        <v>1</v>
      </c>
      <c r="F25" s="12">
        <v>0</v>
      </c>
      <c r="G25" s="12">
        <v>160</v>
      </c>
      <c r="H25" s="12"/>
      <c r="I25" s="12">
        <v>0</v>
      </c>
      <c r="J25" s="43">
        <f>0</f>
        <v>0</v>
      </c>
      <c r="K25" s="36">
        <v>1493.927</v>
      </c>
      <c r="L25" s="43">
        <f>0</f>
        <v>0</v>
      </c>
      <c r="M25" s="19">
        <f t="shared" si="3"/>
        <v>2422.9269999999997</v>
      </c>
      <c r="N25" s="20">
        <f t="shared" si="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12">
        <v>0</v>
      </c>
      <c r="G26" s="33"/>
      <c r="H26" s="12"/>
      <c r="I26" s="12">
        <v>0</v>
      </c>
      <c r="J26" s="43">
        <f>0</f>
        <v>0</v>
      </c>
      <c r="K26" s="36"/>
      <c r="L26" s="43">
        <f>0</f>
        <v>0</v>
      </c>
      <c r="M26" s="19">
        <f t="shared" si="3"/>
        <v>0</v>
      </c>
      <c r="N26" s="20">
        <f t="shared" si="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12">
        <v>0</v>
      </c>
      <c r="G27" s="33"/>
      <c r="H27" s="12"/>
      <c r="I27" s="12">
        <v>0</v>
      </c>
      <c r="J27" s="43">
        <f>0</f>
        <v>0</v>
      </c>
      <c r="K27" s="36"/>
      <c r="L27" s="43">
        <f>0</f>
        <v>0</v>
      </c>
      <c r="M27" s="19">
        <f t="shared" si="3"/>
        <v>0</v>
      </c>
      <c r="N27" s="20">
        <f t="shared" si="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12">
        <v>0</v>
      </c>
      <c r="G28" s="33"/>
      <c r="H28" s="12"/>
      <c r="I28" s="12">
        <v>0</v>
      </c>
      <c r="J28" s="43">
        <f>0</f>
        <v>0</v>
      </c>
      <c r="K28" s="36"/>
      <c r="L28" s="43">
        <f>0</f>
        <v>0</v>
      </c>
      <c r="M28" s="19">
        <f t="shared" si="3"/>
        <v>0</v>
      </c>
      <c r="N28" s="20">
        <f t="shared" si="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1">
        <f>SUM(C30:C34)</f>
        <v>42</v>
      </c>
      <c r="D29" s="32"/>
      <c r="E29" s="32">
        <v>0</v>
      </c>
      <c r="F29" s="32">
        <v>0</v>
      </c>
      <c r="G29" s="32">
        <f aca="true" t="shared" si="12" ref="G29:H29">SUM(G30:G34)</f>
        <v>0</v>
      </c>
      <c r="H29" s="32">
        <f t="shared" si="12"/>
        <v>0</v>
      </c>
      <c r="I29" s="31">
        <f>SUM(I30:I34)</f>
        <v>89</v>
      </c>
      <c r="J29" s="42">
        <f>SUM(J30:J32)</f>
        <v>0</v>
      </c>
      <c r="K29" s="35">
        <v>0</v>
      </c>
      <c r="L29" s="42">
        <f>SUM(L30:L32)</f>
        <v>0</v>
      </c>
      <c r="M29" s="19">
        <f t="shared" si="3"/>
        <v>131</v>
      </c>
      <c r="N29" s="20">
        <f t="shared" si="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12"/>
      <c r="E30" s="12">
        <v>0</v>
      </c>
      <c r="F30" s="12">
        <v>0</v>
      </c>
      <c r="G30" s="33"/>
      <c r="H30" s="12"/>
      <c r="I30" s="12">
        <v>0</v>
      </c>
      <c r="J30" s="43">
        <f>0</f>
        <v>0</v>
      </c>
      <c r="K30" s="36">
        <v>0</v>
      </c>
      <c r="L30" s="43">
        <f>0</f>
        <v>0</v>
      </c>
      <c r="M30" s="19">
        <f t="shared" si="3"/>
        <v>0</v>
      </c>
      <c r="N30" s="20">
        <f t="shared" si="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>
        <v>42</v>
      </c>
      <c r="D31" s="12"/>
      <c r="E31" s="12">
        <v>0</v>
      </c>
      <c r="F31" s="12">
        <v>0</v>
      </c>
      <c r="G31" s="33"/>
      <c r="H31" s="12"/>
      <c r="I31" s="12">
        <v>89</v>
      </c>
      <c r="J31" s="43">
        <f>0</f>
        <v>0</v>
      </c>
      <c r="K31" s="36">
        <v>0</v>
      </c>
      <c r="L31" s="43">
        <f>0</f>
        <v>0</v>
      </c>
      <c r="M31" s="19">
        <f t="shared" si="3"/>
        <v>131</v>
      </c>
      <c r="N31" s="20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12"/>
      <c r="E32" s="12">
        <v>0</v>
      </c>
      <c r="F32" s="12">
        <v>0</v>
      </c>
      <c r="G32" s="33"/>
      <c r="H32" s="12"/>
      <c r="I32" s="12">
        <v>0</v>
      </c>
      <c r="J32" s="43">
        <f>0</f>
        <v>0</v>
      </c>
      <c r="K32" s="36"/>
      <c r="L32" s="43">
        <f>0</f>
        <v>0</v>
      </c>
      <c r="M32" s="19">
        <f t="shared" si="3"/>
        <v>0</v>
      </c>
      <c r="N32" s="20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12"/>
      <c r="E33" s="12">
        <v>0</v>
      </c>
      <c r="F33" s="12">
        <v>0</v>
      </c>
      <c r="G33" s="33"/>
      <c r="H33" s="12"/>
      <c r="I33" s="12">
        <v>0</v>
      </c>
      <c r="J33" s="43">
        <f>0</f>
        <v>0</v>
      </c>
      <c r="K33" s="36"/>
      <c r="L33" s="43">
        <f>0</f>
        <v>0</v>
      </c>
      <c r="M33" s="19">
        <f t="shared" si="3"/>
        <v>0</v>
      </c>
      <c r="N33" s="20">
        <f t="shared" si="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/>
      <c r="D34" s="12"/>
      <c r="E34" s="12">
        <v>0</v>
      </c>
      <c r="F34" s="12">
        <v>0</v>
      </c>
      <c r="G34" s="33"/>
      <c r="H34" s="12"/>
      <c r="I34" s="12">
        <v>0</v>
      </c>
      <c r="J34" s="43">
        <f>0</f>
        <v>0</v>
      </c>
      <c r="K34" s="36"/>
      <c r="L34" s="43">
        <f>0</f>
        <v>0</v>
      </c>
      <c r="M34" s="19">
        <f t="shared" si="3"/>
        <v>0</v>
      </c>
      <c r="N34" s="20">
        <f t="shared" si="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1"/>
      <c r="D35" s="32"/>
      <c r="E35" s="32">
        <v>0</v>
      </c>
      <c r="F35" s="32">
        <v>0</v>
      </c>
      <c r="G35" s="32">
        <f aca="true" t="shared" si="13" ref="G35:H35">SUM(G36:G38)</f>
        <v>0</v>
      </c>
      <c r="H35" s="32">
        <f t="shared" si="13"/>
        <v>16</v>
      </c>
      <c r="I35" s="32">
        <v>0</v>
      </c>
      <c r="J35" s="42">
        <f>SUM(J36:J38)</f>
        <v>0</v>
      </c>
      <c r="K35" s="35"/>
      <c r="L35" s="42">
        <f>SUM(L36:L38)</f>
        <v>0</v>
      </c>
      <c r="M35" s="19">
        <f t="shared" si="3"/>
        <v>0</v>
      </c>
      <c r="N35" s="20">
        <f t="shared" si="3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39"/>
      <c r="D36" s="12"/>
      <c r="E36" s="12">
        <v>0</v>
      </c>
      <c r="F36" s="12">
        <v>0</v>
      </c>
      <c r="G36" s="33"/>
      <c r="H36" s="12">
        <v>16</v>
      </c>
      <c r="I36" s="12">
        <v>0</v>
      </c>
      <c r="J36" s="43">
        <f>0</f>
        <v>0</v>
      </c>
      <c r="K36" s="36"/>
      <c r="L36" s="43">
        <f>0</f>
        <v>0</v>
      </c>
      <c r="M36" s="19">
        <f t="shared" si="3"/>
        <v>0</v>
      </c>
      <c r="N36" s="20">
        <f t="shared" si="3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39"/>
      <c r="E37" s="12">
        <v>0</v>
      </c>
      <c r="F37" s="12">
        <v>0</v>
      </c>
      <c r="G37" s="33"/>
      <c r="H37" s="12"/>
      <c r="I37" s="12">
        <v>0</v>
      </c>
      <c r="J37" s="43">
        <f>0</f>
        <v>0</v>
      </c>
      <c r="K37" s="36"/>
      <c r="L37" s="43">
        <f>0</f>
        <v>0</v>
      </c>
      <c r="M37" s="19">
        <f t="shared" si="3"/>
        <v>0</v>
      </c>
      <c r="N37" s="20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39"/>
      <c r="D38" s="12"/>
      <c r="E38" s="12">
        <v>0</v>
      </c>
      <c r="F38" s="12">
        <v>0</v>
      </c>
      <c r="G38" s="33"/>
      <c r="H38" s="12"/>
      <c r="I38" s="12">
        <v>0</v>
      </c>
      <c r="J38" s="43">
        <f>0</f>
        <v>0</v>
      </c>
      <c r="K38" s="36"/>
      <c r="L38" s="43">
        <f>0</f>
        <v>0</v>
      </c>
      <c r="M38" s="19">
        <f t="shared" si="3"/>
        <v>0</v>
      </c>
      <c r="N38" s="20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39"/>
      <c r="D39" s="12"/>
      <c r="E39" s="12">
        <v>0</v>
      </c>
      <c r="F39" s="12">
        <v>0</v>
      </c>
      <c r="G39" s="33"/>
      <c r="H39" s="12"/>
      <c r="I39" s="12">
        <v>0</v>
      </c>
      <c r="J39" s="43">
        <f>0</f>
        <v>0</v>
      </c>
      <c r="K39" s="36"/>
      <c r="L39" s="43">
        <f>0</f>
        <v>0</v>
      </c>
      <c r="M39" s="19">
        <f t="shared" si="3"/>
        <v>0</v>
      </c>
      <c r="N39" s="20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2">
        <v>55</v>
      </c>
      <c r="D40" s="12"/>
      <c r="E40" s="32">
        <v>0</v>
      </c>
      <c r="F40" s="32">
        <v>0</v>
      </c>
      <c r="G40" s="12">
        <v>1719</v>
      </c>
      <c r="H40" s="12"/>
      <c r="I40" s="12">
        <v>685</v>
      </c>
      <c r="J40" s="43">
        <f>0</f>
        <v>0</v>
      </c>
      <c r="K40" s="36">
        <v>0</v>
      </c>
      <c r="L40" s="43">
        <f>0</f>
        <v>0</v>
      </c>
      <c r="M40" s="19">
        <f t="shared" si="3"/>
        <v>2459</v>
      </c>
      <c r="N40" s="20">
        <f t="shared" si="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39"/>
      <c r="D41" s="12"/>
      <c r="E41" s="12">
        <v>0</v>
      </c>
      <c r="F41" s="12">
        <v>0</v>
      </c>
      <c r="G41" s="33"/>
      <c r="H41" s="12"/>
      <c r="I41" s="12">
        <v>0</v>
      </c>
      <c r="J41" s="43">
        <f>0</f>
        <v>0</v>
      </c>
      <c r="K41" s="36"/>
      <c r="L41" s="43">
        <f>0</f>
        <v>0</v>
      </c>
      <c r="M41" s="19">
        <f t="shared" si="3"/>
        <v>0</v>
      </c>
      <c r="N41" s="20">
        <f t="shared" si="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39"/>
      <c r="D42" s="12"/>
      <c r="E42" s="12">
        <v>0</v>
      </c>
      <c r="F42" s="12">
        <v>0</v>
      </c>
      <c r="G42" s="33"/>
      <c r="H42" s="12"/>
      <c r="I42" s="12">
        <v>0</v>
      </c>
      <c r="J42" s="43">
        <f>0</f>
        <v>0</v>
      </c>
      <c r="K42" s="36"/>
      <c r="L42" s="43">
        <f>0</f>
        <v>0</v>
      </c>
      <c r="M42" s="19">
        <f t="shared" si="3"/>
        <v>0</v>
      </c>
      <c r="N42" s="20">
        <f t="shared" si="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3"/>
      <c r="H43" s="12"/>
      <c r="I43" s="12">
        <v>0</v>
      </c>
      <c r="J43" s="43">
        <f>0</f>
        <v>0</v>
      </c>
      <c r="K43" s="36"/>
      <c r="L43" s="43">
        <f>0</f>
        <v>0</v>
      </c>
      <c r="M43" s="19">
        <f t="shared" si="3"/>
        <v>0</v>
      </c>
      <c r="N43" s="20">
        <f t="shared" si="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3"/>
      <c r="H44" s="12"/>
      <c r="I44" s="12">
        <v>0</v>
      </c>
      <c r="J44" s="43">
        <f>0</f>
        <v>0</v>
      </c>
      <c r="K44" s="36"/>
      <c r="L44" s="43">
        <f>0</f>
        <v>0</v>
      </c>
      <c r="M44" s="19">
        <f t="shared" si="3"/>
        <v>0</v>
      </c>
      <c r="N44" s="20">
        <f t="shared" si="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3.5" thickBot="1">
      <c r="A45" s="13" t="s">
        <v>67</v>
      </c>
      <c r="B45" s="14" t="s">
        <v>68</v>
      </c>
      <c r="C45" s="32">
        <f>C6+C12+C23+C29+C40</f>
        <v>17734</v>
      </c>
      <c r="D45" s="32">
        <f>D20</f>
        <v>22</v>
      </c>
      <c r="E45" s="32">
        <v>16793</v>
      </c>
      <c r="F45" s="32">
        <v>0</v>
      </c>
      <c r="G45" s="32">
        <f aca="true" t="shared" si="14" ref="G45:H45">SUM(G4,G39:G44)</f>
        <v>3475</v>
      </c>
      <c r="H45" s="32">
        <f t="shared" si="14"/>
        <v>16</v>
      </c>
      <c r="I45" s="41">
        <f>SUM(I4,I40)</f>
        <v>2561</v>
      </c>
      <c r="J45" s="45">
        <f aca="true" t="shared" si="15" ref="J45">J4+SUM(J39:J44)</f>
        <v>0</v>
      </c>
      <c r="K45" s="37">
        <v>2107.308</v>
      </c>
      <c r="L45" s="45">
        <f aca="true" t="shared" si="16" ref="L45">L4+SUM(L39:L44)</f>
        <v>0</v>
      </c>
      <c r="M45" s="23">
        <f t="shared" si="3"/>
        <v>42670.308</v>
      </c>
      <c r="N45" s="24">
        <f t="shared" si="3"/>
        <v>38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W127"/>
  <sheetViews>
    <sheetView zoomScale="90" zoomScaleNormal="90" workbookViewId="0" topLeftCell="A1">
      <selection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94</v>
      </c>
    </row>
    <row r="2" spans="1:14" s="7" customFormat="1" ht="15" customHeight="1">
      <c r="A2" s="8"/>
      <c r="B2" s="9"/>
      <c r="C2" s="60" t="s">
        <v>69</v>
      </c>
      <c r="D2" s="60"/>
      <c r="E2" s="60" t="s">
        <v>70</v>
      </c>
      <c r="F2" s="60"/>
      <c r="G2" s="60" t="s">
        <v>71</v>
      </c>
      <c r="H2" s="60"/>
      <c r="I2" s="60" t="s">
        <v>72</v>
      </c>
      <c r="J2" s="60"/>
      <c r="K2" s="60" t="s">
        <v>73</v>
      </c>
      <c r="L2" s="60"/>
      <c r="M2" s="60" t="s">
        <v>85</v>
      </c>
      <c r="N2" s="61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46">
        <f>C5+C22</f>
        <v>165</v>
      </c>
      <c r="D4" s="32">
        <v>0</v>
      </c>
      <c r="E4" s="32">
        <v>100</v>
      </c>
      <c r="F4" s="32">
        <v>0</v>
      </c>
      <c r="G4" s="32">
        <f aca="true" t="shared" si="0" ref="G4:H4">G5+G22</f>
        <v>23</v>
      </c>
      <c r="H4" s="32">
        <f t="shared" si="0"/>
        <v>3</v>
      </c>
      <c r="I4" s="28">
        <f>I5+I22+I29</f>
        <v>13</v>
      </c>
      <c r="J4" s="32">
        <v>0</v>
      </c>
      <c r="K4" s="32">
        <v>17</v>
      </c>
      <c r="L4" s="19"/>
      <c r="M4" s="19">
        <f>C4+E4+G4+I4+K4</f>
        <v>318</v>
      </c>
      <c r="N4" s="20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46">
        <f>C6+C18+C12</f>
        <v>139</v>
      </c>
      <c r="D5" s="32">
        <v>0</v>
      </c>
      <c r="E5" s="32">
        <v>99</v>
      </c>
      <c r="F5" s="32">
        <v>0</v>
      </c>
      <c r="G5" s="32">
        <f aca="true" t="shared" si="1" ref="G5:H5">SUM(G6,G18,G12)</f>
        <v>17</v>
      </c>
      <c r="H5" s="32">
        <f t="shared" si="1"/>
        <v>0</v>
      </c>
      <c r="I5" s="28">
        <f>SUM(I12,I6)</f>
        <v>7</v>
      </c>
      <c r="J5" s="32">
        <v>0</v>
      </c>
      <c r="K5" s="32">
        <v>10</v>
      </c>
      <c r="L5" s="19"/>
      <c r="M5" s="19">
        <f aca="true" t="shared" si="2" ref="M5:N45">C5+E5+G5+I5+K5</f>
        <v>272</v>
      </c>
      <c r="N5" s="20">
        <f t="shared" si="2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 aca="true" t="shared" si="3" ref="C6">C7+C9+C11</f>
        <v>120</v>
      </c>
      <c r="D6" s="32">
        <v>0</v>
      </c>
      <c r="E6" s="32">
        <v>89</v>
      </c>
      <c r="F6" s="32">
        <v>0</v>
      </c>
      <c r="G6" s="32">
        <f aca="true" t="shared" si="4" ref="G6:H6">SUM(G7:G11)</f>
        <v>11</v>
      </c>
      <c r="H6" s="32">
        <f t="shared" si="4"/>
        <v>0</v>
      </c>
      <c r="I6" s="28">
        <f>SUM(I7:I11)</f>
        <v>7</v>
      </c>
      <c r="J6" s="32">
        <v>0</v>
      </c>
      <c r="K6" s="12">
        <v>9</v>
      </c>
      <c r="L6" s="21"/>
      <c r="M6" s="19">
        <f t="shared" si="2"/>
        <v>236</v>
      </c>
      <c r="N6" s="20">
        <f t="shared" si="2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39">
        <v>101</v>
      </c>
      <c r="D7" s="39"/>
      <c r="E7" s="12">
        <v>44</v>
      </c>
      <c r="F7" s="12">
        <v>0</v>
      </c>
      <c r="G7" s="12">
        <v>11</v>
      </c>
      <c r="H7" s="12"/>
      <c r="I7" s="12">
        <v>6</v>
      </c>
      <c r="J7" s="12">
        <v>0</v>
      </c>
      <c r="K7" s="12">
        <v>9</v>
      </c>
      <c r="L7" s="21"/>
      <c r="M7" s="19">
        <f t="shared" si="2"/>
        <v>171</v>
      </c>
      <c r="N7" s="20">
        <f t="shared" si="2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39"/>
      <c r="E8" s="12">
        <v>0</v>
      </c>
      <c r="F8" s="12">
        <v>0</v>
      </c>
      <c r="G8" s="33"/>
      <c r="H8" s="12"/>
      <c r="I8" s="12">
        <v>0</v>
      </c>
      <c r="J8" s="12">
        <f>0</f>
        <v>0</v>
      </c>
      <c r="K8" s="12"/>
      <c r="L8" s="21"/>
      <c r="M8" s="19">
        <f t="shared" si="2"/>
        <v>0</v>
      </c>
      <c r="N8" s="20">
        <f t="shared" si="2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39">
        <v>18</v>
      </c>
      <c r="D9" s="39"/>
      <c r="E9" s="12">
        <v>6</v>
      </c>
      <c r="F9" s="12">
        <v>0</v>
      </c>
      <c r="G9" s="12"/>
      <c r="H9" s="12"/>
      <c r="I9" s="12">
        <v>1</v>
      </c>
      <c r="J9" s="12">
        <v>0</v>
      </c>
      <c r="K9" s="12">
        <v>0</v>
      </c>
      <c r="L9" s="21"/>
      <c r="M9" s="19">
        <f t="shared" si="2"/>
        <v>25</v>
      </c>
      <c r="N9" s="20">
        <f t="shared" si="2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39"/>
      <c r="E10" s="12">
        <v>39</v>
      </c>
      <c r="F10" s="12">
        <v>0</v>
      </c>
      <c r="G10" s="33"/>
      <c r="H10" s="12"/>
      <c r="I10" s="12">
        <v>0</v>
      </c>
      <c r="J10" s="12">
        <f>0</f>
        <v>0</v>
      </c>
      <c r="K10" s="12"/>
      <c r="L10" s="21"/>
      <c r="M10" s="19">
        <f t="shared" si="2"/>
        <v>39</v>
      </c>
      <c r="N10" s="20">
        <f t="shared" si="2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>
        <v>1</v>
      </c>
      <c r="D11" s="39"/>
      <c r="E11" s="12">
        <v>0</v>
      </c>
      <c r="F11" s="12">
        <v>0</v>
      </c>
      <c r="G11" s="33"/>
      <c r="H11" s="12"/>
      <c r="I11" s="12">
        <v>0</v>
      </c>
      <c r="J11" s="12">
        <f>0</f>
        <v>0</v>
      </c>
      <c r="K11" s="12"/>
      <c r="L11" s="21"/>
      <c r="M11" s="19">
        <f t="shared" si="2"/>
        <v>1</v>
      </c>
      <c r="N11" s="20">
        <f t="shared" si="2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 aca="true" t="shared" si="5" ref="C12">SUM(C13:C17)</f>
        <v>19</v>
      </c>
      <c r="D12" s="31">
        <f aca="true" t="shared" si="6" ref="D12">SUM(D13:D17)</f>
        <v>0</v>
      </c>
      <c r="E12" s="32">
        <v>10</v>
      </c>
      <c r="F12" s="32">
        <v>0</v>
      </c>
      <c r="G12" s="34">
        <f aca="true" t="shared" si="7" ref="G12:H12">SUM(G13:G17)</f>
        <v>6</v>
      </c>
      <c r="H12" s="34">
        <f t="shared" si="7"/>
        <v>0</v>
      </c>
      <c r="I12" s="30">
        <f>SUM(I17,I14)</f>
        <v>0</v>
      </c>
      <c r="J12" s="32">
        <f>SUM(J13:J17)</f>
        <v>0</v>
      </c>
      <c r="K12" s="32">
        <v>1</v>
      </c>
      <c r="L12" s="21"/>
      <c r="M12" s="19">
        <f t="shared" si="2"/>
        <v>36</v>
      </c>
      <c r="N12" s="20">
        <f t="shared" si="2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>
        <v>1</v>
      </c>
      <c r="D13" s="39"/>
      <c r="E13" s="12">
        <v>0</v>
      </c>
      <c r="F13" s="12">
        <v>0</v>
      </c>
      <c r="G13" s="33"/>
      <c r="H13" s="12"/>
      <c r="I13" s="12">
        <v>0</v>
      </c>
      <c r="J13" s="12">
        <f>0</f>
        <v>0</v>
      </c>
      <c r="K13" s="12">
        <v>0</v>
      </c>
      <c r="L13" s="21"/>
      <c r="M13" s="19">
        <f t="shared" si="2"/>
        <v>1</v>
      </c>
      <c r="N13" s="20">
        <f t="shared" si="2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39">
        <v>16</v>
      </c>
      <c r="D14" s="39"/>
      <c r="E14" s="12">
        <v>10</v>
      </c>
      <c r="F14" s="12">
        <v>0</v>
      </c>
      <c r="G14" s="39">
        <v>1</v>
      </c>
      <c r="H14" s="12"/>
      <c r="I14" s="12">
        <v>0</v>
      </c>
      <c r="J14" s="12">
        <f>0</f>
        <v>0</v>
      </c>
      <c r="K14" s="12">
        <v>1</v>
      </c>
      <c r="L14" s="21"/>
      <c r="M14" s="19">
        <f t="shared" si="2"/>
        <v>28</v>
      </c>
      <c r="N14" s="20">
        <f t="shared" si="2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39"/>
      <c r="E15" s="12">
        <v>0</v>
      </c>
      <c r="F15" s="12">
        <v>0</v>
      </c>
      <c r="G15" s="33"/>
      <c r="H15" s="12"/>
      <c r="I15" s="12">
        <v>0</v>
      </c>
      <c r="J15" s="12">
        <f>0</f>
        <v>0</v>
      </c>
      <c r="K15" s="12"/>
      <c r="L15" s="21"/>
      <c r="M15" s="19">
        <f t="shared" si="2"/>
        <v>0</v>
      </c>
      <c r="N15" s="20">
        <f t="shared" si="2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39"/>
      <c r="E16" s="12">
        <v>0</v>
      </c>
      <c r="F16" s="12">
        <v>0</v>
      </c>
      <c r="G16" s="33"/>
      <c r="H16" s="12"/>
      <c r="I16" s="12">
        <v>0</v>
      </c>
      <c r="J16" s="12">
        <f>0</f>
        <v>0</v>
      </c>
      <c r="K16" s="12"/>
      <c r="L16" s="21"/>
      <c r="M16" s="19">
        <f t="shared" si="2"/>
        <v>0</v>
      </c>
      <c r="N16" s="20">
        <f t="shared" si="2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39">
        <v>2</v>
      </c>
      <c r="D17" s="39"/>
      <c r="E17" s="12">
        <v>0</v>
      </c>
      <c r="F17" s="12">
        <v>0</v>
      </c>
      <c r="G17" s="39">
        <v>5</v>
      </c>
      <c r="H17" s="12"/>
      <c r="I17" s="12"/>
      <c r="J17" s="12">
        <f>0</f>
        <v>0</v>
      </c>
      <c r="K17" s="12">
        <v>0</v>
      </c>
      <c r="L17" s="21"/>
      <c r="M17" s="19">
        <f t="shared" si="2"/>
        <v>7</v>
      </c>
      <c r="N17" s="20">
        <f t="shared" si="2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>
        <f aca="true" t="shared" si="8" ref="C18:D18">SUM(C19:C21)</f>
        <v>0</v>
      </c>
      <c r="D18" s="31">
        <f t="shared" si="8"/>
        <v>4</v>
      </c>
      <c r="E18" s="32">
        <v>0</v>
      </c>
      <c r="F18" s="32">
        <v>0</v>
      </c>
      <c r="G18" s="32">
        <f aca="true" t="shared" si="9" ref="G18:H18">SUM(G19:G21)</f>
        <v>0</v>
      </c>
      <c r="H18" s="32">
        <f t="shared" si="9"/>
        <v>0</v>
      </c>
      <c r="I18" s="31">
        <v>0</v>
      </c>
      <c r="J18" s="32">
        <f>SUM(J19:J21)</f>
        <v>0</v>
      </c>
      <c r="K18" s="32"/>
      <c r="L18" s="21"/>
      <c r="M18" s="19">
        <f t="shared" si="2"/>
        <v>0</v>
      </c>
      <c r="N18" s="20">
        <f t="shared" si="2"/>
        <v>4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39"/>
      <c r="E19" s="12">
        <v>0</v>
      </c>
      <c r="F19" s="12">
        <v>0</v>
      </c>
      <c r="G19" s="33"/>
      <c r="H19" s="12"/>
      <c r="I19" s="12">
        <v>0</v>
      </c>
      <c r="J19" s="12">
        <f>0</f>
        <v>0</v>
      </c>
      <c r="K19" s="12"/>
      <c r="L19" s="21"/>
      <c r="M19" s="19">
        <f t="shared" si="2"/>
        <v>0</v>
      </c>
      <c r="N19" s="20">
        <f t="shared" si="2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39">
        <v>4</v>
      </c>
      <c r="E20" s="12">
        <v>0</v>
      </c>
      <c r="F20" s="12">
        <v>0</v>
      </c>
      <c r="G20" s="33"/>
      <c r="H20" s="12"/>
      <c r="I20" s="12">
        <v>0</v>
      </c>
      <c r="J20" s="12">
        <f>0</f>
        <v>0</v>
      </c>
      <c r="K20" s="12"/>
      <c r="L20" s="21"/>
      <c r="M20" s="19">
        <f t="shared" si="2"/>
        <v>0</v>
      </c>
      <c r="N20" s="20">
        <f t="shared" si="2"/>
        <v>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39"/>
      <c r="E21" s="12">
        <v>0</v>
      </c>
      <c r="F21" s="12">
        <v>0</v>
      </c>
      <c r="G21" s="33"/>
      <c r="H21" s="12"/>
      <c r="I21" s="12">
        <v>0</v>
      </c>
      <c r="J21" s="12">
        <f>0</f>
        <v>0</v>
      </c>
      <c r="K21" s="12"/>
      <c r="L21" s="21"/>
      <c r="M21" s="19">
        <f t="shared" si="2"/>
        <v>0</v>
      </c>
      <c r="N21" s="20">
        <f t="shared" si="2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2">
        <f aca="true" t="shared" si="10" ref="C22:D22">C23+C29+C35</f>
        <v>26</v>
      </c>
      <c r="D22" s="32">
        <f t="shared" si="10"/>
        <v>0</v>
      </c>
      <c r="E22" s="32">
        <v>1</v>
      </c>
      <c r="F22" s="32">
        <v>0</v>
      </c>
      <c r="G22" s="32">
        <f aca="true" t="shared" si="11" ref="G22:H22">SUM(G23,G29,G35)</f>
        <v>6</v>
      </c>
      <c r="H22" s="32">
        <f t="shared" si="11"/>
        <v>3</v>
      </c>
      <c r="I22" s="31">
        <f>SUM(I23,I35)</f>
        <v>0</v>
      </c>
      <c r="J22" s="31">
        <f aca="true" t="shared" si="12" ref="J22">J23+J35</f>
        <v>0</v>
      </c>
      <c r="K22" s="32">
        <v>7</v>
      </c>
      <c r="L22" s="19"/>
      <c r="M22" s="19">
        <f t="shared" si="2"/>
        <v>40</v>
      </c>
      <c r="N22" s="20">
        <f t="shared" si="2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SUM(C24:C28)</f>
        <v>13</v>
      </c>
      <c r="D23" s="31">
        <f aca="true" t="shared" si="13" ref="D23">SUM(D24:D28)</f>
        <v>0</v>
      </c>
      <c r="E23" s="32">
        <v>1</v>
      </c>
      <c r="F23" s="32">
        <v>0</v>
      </c>
      <c r="G23" s="32">
        <f aca="true" t="shared" si="14" ref="G23:J23">SUM(G24:G28)</f>
        <v>6</v>
      </c>
      <c r="H23" s="32">
        <f t="shared" si="14"/>
        <v>0</v>
      </c>
      <c r="I23" s="31">
        <f t="shared" si="14"/>
        <v>0</v>
      </c>
      <c r="J23" s="32">
        <f t="shared" si="14"/>
        <v>0</v>
      </c>
      <c r="K23" s="32">
        <v>7</v>
      </c>
      <c r="L23" s="21"/>
      <c r="M23" s="19">
        <f t="shared" si="2"/>
        <v>27</v>
      </c>
      <c r="N23" s="20">
        <f t="shared" si="2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12">
        <v>0</v>
      </c>
      <c r="G24" s="33"/>
      <c r="H24" s="12"/>
      <c r="I24" s="12">
        <v>0</v>
      </c>
      <c r="J24" s="12">
        <f>0</f>
        <v>0</v>
      </c>
      <c r="K24" s="12"/>
      <c r="L24" s="21"/>
      <c r="M24" s="19">
        <f t="shared" si="2"/>
        <v>0</v>
      </c>
      <c r="N24" s="20">
        <f t="shared" si="2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39">
        <v>13</v>
      </c>
      <c r="D25" s="12"/>
      <c r="E25" s="12">
        <v>1</v>
      </c>
      <c r="F25" s="12">
        <v>0</v>
      </c>
      <c r="G25" s="12">
        <v>6</v>
      </c>
      <c r="H25" s="12"/>
      <c r="I25" s="12">
        <v>0</v>
      </c>
      <c r="J25" s="12">
        <f>0</f>
        <v>0</v>
      </c>
      <c r="K25" s="12">
        <v>7</v>
      </c>
      <c r="L25" s="21"/>
      <c r="M25" s="19">
        <f t="shared" si="2"/>
        <v>27</v>
      </c>
      <c r="N25" s="20">
        <f t="shared" si="2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12">
        <v>0</v>
      </c>
      <c r="G26" s="33"/>
      <c r="H26" s="12"/>
      <c r="I26" s="12">
        <v>0</v>
      </c>
      <c r="J26" s="12">
        <f>0</f>
        <v>0</v>
      </c>
      <c r="K26" s="12"/>
      <c r="L26" s="21"/>
      <c r="M26" s="19">
        <f t="shared" si="2"/>
        <v>0</v>
      </c>
      <c r="N26" s="20">
        <f t="shared" si="2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12">
        <v>0</v>
      </c>
      <c r="G27" s="33"/>
      <c r="H27" s="12"/>
      <c r="I27" s="12">
        <v>0</v>
      </c>
      <c r="J27" s="12">
        <f>0</f>
        <v>0</v>
      </c>
      <c r="K27" s="12"/>
      <c r="L27" s="21"/>
      <c r="M27" s="19">
        <f t="shared" si="2"/>
        <v>0</v>
      </c>
      <c r="N27" s="20">
        <f t="shared" si="2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12">
        <v>0</v>
      </c>
      <c r="G28" s="33"/>
      <c r="H28" s="12"/>
      <c r="I28" s="12">
        <v>0</v>
      </c>
      <c r="J28" s="12">
        <f>0</f>
        <v>0</v>
      </c>
      <c r="K28" s="12"/>
      <c r="L28" s="21"/>
      <c r="M28" s="19">
        <f t="shared" si="2"/>
        <v>0</v>
      </c>
      <c r="N28" s="20">
        <f t="shared" si="2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2">
        <f aca="true" t="shared" si="15" ref="C29">SUM(C30:C34)</f>
        <v>13</v>
      </c>
      <c r="D29" s="32">
        <f>SUM(D30:D34)</f>
        <v>0</v>
      </c>
      <c r="E29" s="32">
        <v>0</v>
      </c>
      <c r="F29" s="32">
        <v>0</v>
      </c>
      <c r="G29" s="32">
        <f aca="true" t="shared" si="16" ref="G29:H29">SUM(G30:G34)</f>
        <v>0</v>
      </c>
      <c r="H29" s="32">
        <f t="shared" si="16"/>
        <v>0</v>
      </c>
      <c r="I29" s="31">
        <f>SUM(I30:I34)</f>
        <v>6</v>
      </c>
      <c r="J29" s="32">
        <f>SUM(J30:J34)</f>
        <v>0</v>
      </c>
      <c r="K29" s="32">
        <v>0</v>
      </c>
      <c r="L29" s="21"/>
      <c r="M29" s="19">
        <f t="shared" si="2"/>
        <v>19</v>
      </c>
      <c r="N29" s="20">
        <f t="shared" si="2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39"/>
      <c r="E30" s="12">
        <v>0</v>
      </c>
      <c r="F30" s="12">
        <v>0</v>
      </c>
      <c r="G30" s="33"/>
      <c r="H30" s="12"/>
      <c r="I30" s="12"/>
      <c r="J30" s="12">
        <f>0</f>
        <v>0</v>
      </c>
      <c r="K30" s="12">
        <v>0</v>
      </c>
      <c r="L30" s="21"/>
      <c r="M30" s="19">
        <f t="shared" si="2"/>
        <v>0</v>
      </c>
      <c r="N30" s="20">
        <f t="shared" si="2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>
        <v>13</v>
      </c>
      <c r="D31" s="39"/>
      <c r="E31" s="12">
        <v>0</v>
      </c>
      <c r="F31" s="12">
        <v>0</v>
      </c>
      <c r="G31" s="33"/>
      <c r="H31" s="12"/>
      <c r="I31" s="12">
        <v>6</v>
      </c>
      <c r="J31" s="12">
        <f>0</f>
        <v>0</v>
      </c>
      <c r="K31" s="12">
        <v>0</v>
      </c>
      <c r="L31" s="21"/>
      <c r="M31" s="19">
        <f t="shared" si="2"/>
        <v>19</v>
      </c>
      <c r="N31" s="20">
        <f t="shared" si="2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39"/>
      <c r="E32" s="12">
        <v>0</v>
      </c>
      <c r="F32" s="12">
        <v>0</v>
      </c>
      <c r="G32" s="33"/>
      <c r="H32" s="12"/>
      <c r="I32" s="12">
        <v>0</v>
      </c>
      <c r="J32" s="12">
        <f>0</f>
        <v>0</v>
      </c>
      <c r="K32" s="12"/>
      <c r="L32" s="21"/>
      <c r="M32" s="19">
        <f t="shared" si="2"/>
        <v>0</v>
      </c>
      <c r="N32" s="20">
        <f t="shared" si="2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39"/>
      <c r="E33" s="12">
        <v>0</v>
      </c>
      <c r="F33" s="12">
        <v>0</v>
      </c>
      <c r="G33" s="33"/>
      <c r="H33" s="12"/>
      <c r="I33" s="12">
        <v>0</v>
      </c>
      <c r="J33" s="12">
        <f>0</f>
        <v>0</v>
      </c>
      <c r="K33" s="12"/>
      <c r="L33" s="21"/>
      <c r="M33" s="19">
        <f t="shared" si="2"/>
        <v>0</v>
      </c>
      <c r="N33" s="20">
        <f t="shared" si="2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/>
      <c r="D34" s="39"/>
      <c r="E34" s="12">
        <v>0</v>
      </c>
      <c r="F34" s="12">
        <v>0</v>
      </c>
      <c r="G34" s="33"/>
      <c r="H34" s="12"/>
      <c r="I34" s="12">
        <v>0</v>
      </c>
      <c r="J34" s="12">
        <f>0</f>
        <v>0</v>
      </c>
      <c r="K34" s="12">
        <v>0</v>
      </c>
      <c r="L34" s="21"/>
      <c r="M34" s="19">
        <f t="shared" si="2"/>
        <v>0</v>
      </c>
      <c r="N34" s="20">
        <f t="shared" si="2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2">
        <f aca="true" t="shared" si="17" ref="C35:D35">SUM(C36:C38)</f>
        <v>0</v>
      </c>
      <c r="D35" s="32">
        <f t="shared" si="17"/>
        <v>0</v>
      </c>
      <c r="E35" s="32">
        <v>0</v>
      </c>
      <c r="F35" s="32">
        <v>0</v>
      </c>
      <c r="G35" s="32">
        <f aca="true" t="shared" si="18" ref="G35:H35">SUM(G36:G38)</f>
        <v>0</v>
      </c>
      <c r="H35" s="32">
        <f t="shared" si="18"/>
        <v>3</v>
      </c>
      <c r="I35" s="31">
        <v>0</v>
      </c>
      <c r="J35" s="32">
        <f>SUM(J36:J38)</f>
        <v>0</v>
      </c>
      <c r="K35" s="32"/>
      <c r="L35" s="21"/>
      <c r="M35" s="19">
        <f t="shared" si="2"/>
        <v>0</v>
      </c>
      <c r="N35" s="20">
        <f t="shared" si="2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12">
        <v>0</v>
      </c>
      <c r="F36" s="12">
        <v>0</v>
      </c>
      <c r="G36" s="33"/>
      <c r="H36" s="12">
        <v>3</v>
      </c>
      <c r="I36" s="12">
        <v>0</v>
      </c>
      <c r="J36" s="12">
        <f>0</f>
        <v>0</v>
      </c>
      <c r="K36" s="12"/>
      <c r="L36" s="21"/>
      <c r="M36" s="19">
        <f t="shared" si="2"/>
        <v>0</v>
      </c>
      <c r="N36" s="20">
        <f t="shared" si="2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/>
      <c r="E37" s="12">
        <v>0</v>
      </c>
      <c r="F37" s="12">
        <v>0</v>
      </c>
      <c r="G37" s="33"/>
      <c r="H37" s="12"/>
      <c r="I37" s="12">
        <v>0</v>
      </c>
      <c r="J37" s="12">
        <f>0</f>
        <v>0</v>
      </c>
      <c r="K37" s="12"/>
      <c r="L37" s="21"/>
      <c r="M37" s="19">
        <f t="shared" si="2"/>
        <v>0</v>
      </c>
      <c r="N37" s="20">
        <f t="shared" si="2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12">
        <v>0</v>
      </c>
      <c r="F38" s="12">
        <v>0</v>
      </c>
      <c r="G38" s="33"/>
      <c r="H38" s="12"/>
      <c r="I38" s="12">
        <v>0</v>
      </c>
      <c r="J38" s="12">
        <f>0</f>
        <v>0</v>
      </c>
      <c r="K38" s="12"/>
      <c r="L38" s="21"/>
      <c r="M38" s="19">
        <f t="shared" si="2"/>
        <v>0</v>
      </c>
      <c r="N38" s="20">
        <f t="shared" si="2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2"/>
      <c r="D39" s="12"/>
      <c r="E39" s="12">
        <v>0</v>
      </c>
      <c r="F39" s="12">
        <v>0</v>
      </c>
      <c r="G39" s="33"/>
      <c r="H39" s="12"/>
      <c r="I39" s="12">
        <v>0</v>
      </c>
      <c r="J39" s="12">
        <f>0</f>
        <v>0</v>
      </c>
      <c r="K39" s="12"/>
      <c r="L39" s="19"/>
      <c r="M39" s="19">
        <f t="shared" si="2"/>
        <v>0</v>
      </c>
      <c r="N39" s="20">
        <f t="shared" si="2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39">
        <v>9</v>
      </c>
      <c r="D40" s="39"/>
      <c r="E40" s="32">
        <v>3</v>
      </c>
      <c r="F40" s="32">
        <v>0</v>
      </c>
      <c r="G40" s="12">
        <v>31</v>
      </c>
      <c r="H40" s="12"/>
      <c r="I40" s="12">
        <v>4</v>
      </c>
      <c r="J40" s="12">
        <f>0</f>
        <v>0</v>
      </c>
      <c r="K40" s="12"/>
      <c r="L40" s="19"/>
      <c r="M40" s="19">
        <f t="shared" si="2"/>
        <v>47</v>
      </c>
      <c r="N40" s="20">
        <f t="shared" si="2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2"/>
      <c r="D41" s="12"/>
      <c r="E41" s="12">
        <v>0</v>
      </c>
      <c r="F41" s="12">
        <v>0</v>
      </c>
      <c r="G41" s="33"/>
      <c r="H41" s="12"/>
      <c r="I41" s="12">
        <v>0</v>
      </c>
      <c r="J41" s="12">
        <f>0</f>
        <v>0</v>
      </c>
      <c r="K41" s="12"/>
      <c r="L41" s="19"/>
      <c r="M41" s="19">
        <f t="shared" si="2"/>
        <v>0</v>
      </c>
      <c r="N41" s="20">
        <f t="shared" si="2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2"/>
      <c r="D42" s="12"/>
      <c r="E42" s="12">
        <v>0</v>
      </c>
      <c r="F42" s="12">
        <v>0</v>
      </c>
      <c r="G42" s="33"/>
      <c r="H42" s="12"/>
      <c r="I42" s="12">
        <v>0</v>
      </c>
      <c r="J42" s="12">
        <f>0</f>
        <v>0</v>
      </c>
      <c r="K42" s="12"/>
      <c r="L42" s="19"/>
      <c r="M42" s="19">
        <f t="shared" si="2"/>
        <v>0</v>
      </c>
      <c r="N42" s="20">
        <f t="shared" si="2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3"/>
      <c r="H43" s="12"/>
      <c r="I43" s="12">
        <v>0</v>
      </c>
      <c r="J43" s="12">
        <f>0</f>
        <v>0</v>
      </c>
      <c r="K43" s="12"/>
      <c r="L43" s="19"/>
      <c r="M43" s="19">
        <f t="shared" si="2"/>
        <v>0</v>
      </c>
      <c r="N43" s="20">
        <f t="shared" si="2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3"/>
      <c r="H44" s="12"/>
      <c r="I44" s="12">
        <v>0</v>
      </c>
      <c r="J44" s="12">
        <f>0</f>
        <v>0</v>
      </c>
      <c r="K44" s="12"/>
      <c r="L44" s="19"/>
      <c r="M44" s="19">
        <f t="shared" si="2"/>
        <v>0</v>
      </c>
      <c r="N44" s="20">
        <f t="shared" si="2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52">
        <f>C6+C12+C23+C29+C35+C40</f>
        <v>174</v>
      </c>
      <c r="D45" s="52">
        <f>D20</f>
        <v>4</v>
      </c>
      <c r="E45" s="32">
        <v>103</v>
      </c>
      <c r="F45" s="32">
        <v>0</v>
      </c>
      <c r="G45" s="32">
        <f aca="true" t="shared" si="19" ref="G45:H45">SUM(G4,G39:G44)</f>
        <v>54</v>
      </c>
      <c r="H45" s="32">
        <f t="shared" si="19"/>
        <v>3</v>
      </c>
      <c r="I45" s="32">
        <f>SUM(I4,I40)</f>
        <v>17</v>
      </c>
      <c r="J45" s="32">
        <f>J4+SUM(J39:J44)</f>
        <v>0</v>
      </c>
      <c r="K45" s="32">
        <v>17</v>
      </c>
      <c r="L45" s="23"/>
      <c r="M45" s="23">
        <f t="shared" si="2"/>
        <v>365</v>
      </c>
      <c r="N45" s="24">
        <f t="shared" si="2"/>
        <v>7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W127"/>
  <sheetViews>
    <sheetView zoomScale="90" zoomScaleNormal="90" workbookViewId="0" topLeftCell="A1">
      <selection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95</v>
      </c>
    </row>
    <row r="2" spans="1:14" s="7" customFormat="1" ht="15" customHeight="1">
      <c r="A2" s="8"/>
      <c r="B2" s="9"/>
      <c r="C2" s="60" t="s">
        <v>69</v>
      </c>
      <c r="D2" s="60"/>
      <c r="E2" s="60" t="s">
        <v>70</v>
      </c>
      <c r="F2" s="60"/>
      <c r="G2" s="60" t="s">
        <v>71</v>
      </c>
      <c r="H2" s="60"/>
      <c r="I2" s="60" t="s">
        <v>72</v>
      </c>
      <c r="J2" s="60"/>
      <c r="K2" s="60" t="s">
        <v>73</v>
      </c>
      <c r="L2" s="60"/>
      <c r="M2" s="60" t="s">
        <v>85</v>
      </c>
      <c r="N2" s="61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32">
        <f aca="true" t="shared" si="0" ref="C4:D4">C5+C22</f>
        <v>146</v>
      </c>
      <c r="D4" s="32">
        <f t="shared" si="0"/>
        <v>0</v>
      </c>
      <c r="E4" s="32">
        <v>65</v>
      </c>
      <c r="F4" s="32">
        <v>0</v>
      </c>
      <c r="G4" s="32">
        <f aca="true" t="shared" si="1" ref="G4:H4">G5+G22</f>
        <v>15</v>
      </c>
      <c r="H4" s="32">
        <f t="shared" si="1"/>
        <v>3</v>
      </c>
      <c r="I4" s="28">
        <f>SUM(I5,I22,I29)</f>
        <v>14</v>
      </c>
      <c r="J4" s="32">
        <v>0</v>
      </c>
      <c r="K4" s="32">
        <v>17</v>
      </c>
      <c r="L4" s="19"/>
      <c r="M4" s="19">
        <f>C4+E4+G4+I4+K4</f>
        <v>257</v>
      </c>
      <c r="N4" s="20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32">
        <f>C6+C12+C18</f>
        <v>136</v>
      </c>
      <c r="D5" s="32">
        <f>D6</f>
        <v>0</v>
      </c>
      <c r="E5" s="32">
        <v>65</v>
      </c>
      <c r="F5" s="32">
        <v>0</v>
      </c>
      <c r="G5" s="32">
        <f aca="true" t="shared" si="2" ref="G5:H5">SUM(G6,G18,G12)</f>
        <v>14</v>
      </c>
      <c r="H5" s="32">
        <f t="shared" si="2"/>
        <v>0</v>
      </c>
      <c r="I5" s="28">
        <f>SUM(I12,I6)</f>
        <v>11</v>
      </c>
      <c r="J5" s="32">
        <v>0</v>
      </c>
      <c r="K5" s="32">
        <v>10</v>
      </c>
      <c r="L5" s="19"/>
      <c r="M5" s="19">
        <f aca="true" t="shared" si="3" ref="M5:N45">C5+E5+G5+I5+K5</f>
        <v>236</v>
      </c>
      <c r="N5" s="20">
        <f t="shared" si="3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>SUM(C7:C11)</f>
        <v>112</v>
      </c>
      <c r="D6" s="32"/>
      <c r="E6" s="32">
        <v>55</v>
      </c>
      <c r="F6" s="32">
        <v>0</v>
      </c>
      <c r="G6" s="32">
        <f aca="true" t="shared" si="4" ref="G6:H6">SUM(G7:G11)</f>
        <v>9</v>
      </c>
      <c r="H6" s="32">
        <f t="shared" si="4"/>
        <v>0</v>
      </c>
      <c r="I6" s="28">
        <f>SUM(I7:I11)</f>
        <v>8</v>
      </c>
      <c r="J6" s="32">
        <v>0</v>
      </c>
      <c r="K6" s="32">
        <v>7</v>
      </c>
      <c r="L6" s="21"/>
      <c r="M6" s="19">
        <f t="shared" si="3"/>
        <v>191</v>
      </c>
      <c r="N6" s="20">
        <f t="shared" si="3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87</v>
      </c>
      <c r="D7" s="12"/>
      <c r="E7" s="12">
        <v>19</v>
      </c>
      <c r="F7" s="12">
        <v>0</v>
      </c>
      <c r="G7" s="12">
        <v>9</v>
      </c>
      <c r="H7" s="12"/>
      <c r="I7" s="12">
        <f>6+1+1</f>
        <v>8</v>
      </c>
      <c r="J7" s="12">
        <f>0</f>
        <v>0</v>
      </c>
      <c r="K7" s="12">
        <v>7</v>
      </c>
      <c r="L7" s="21"/>
      <c r="M7" s="19">
        <f t="shared" si="3"/>
        <v>130</v>
      </c>
      <c r="N7" s="20">
        <f t="shared" si="3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12"/>
      <c r="E8" s="12">
        <v>0</v>
      </c>
      <c r="F8" s="12">
        <v>0</v>
      </c>
      <c r="G8" s="33"/>
      <c r="H8" s="12"/>
      <c r="I8" s="12">
        <v>0</v>
      </c>
      <c r="J8" s="12">
        <f>0</f>
        <v>0</v>
      </c>
      <c r="K8" s="12"/>
      <c r="L8" s="21"/>
      <c r="M8" s="19">
        <f t="shared" si="3"/>
        <v>0</v>
      </c>
      <c r="N8" s="20">
        <f t="shared" si="3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25</v>
      </c>
      <c r="D9" s="12"/>
      <c r="E9" s="12">
        <v>16</v>
      </c>
      <c r="F9" s="12">
        <v>0</v>
      </c>
      <c r="G9" s="12"/>
      <c r="H9" s="12"/>
      <c r="I9" s="12">
        <v>0</v>
      </c>
      <c r="J9" s="12">
        <v>0</v>
      </c>
      <c r="K9" s="12"/>
      <c r="L9" s="21"/>
      <c r="M9" s="19">
        <f t="shared" si="3"/>
        <v>41</v>
      </c>
      <c r="N9" s="20">
        <f t="shared" si="3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12"/>
      <c r="E10" s="12">
        <v>20</v>
      </c>
      <c r="F10" s="12">
        <v>0</v>
      </c>
      <c r="G10" s="33"/>
      <c r="H10" s="12"/>
      <c r="I10" s="12">
        <v>0</v>
      </c>
      <c r="J10" s="12">
        <f>0</f>
        <v>0</v>
      </c>
      <c r="K10" s="12"/>
      <c r="L10" s="21"/>
      <c r="M10" s="19">
        <f t="shared" si="3"/>
        <v>20</v>
      </c>
      <c r="N10" s="20">
        <f t="shared" si="3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/>
      <c r="D11" s="12"/>
      <c r="E11" s="12">
        <v>0</v>
      </c>
      <c r="F11" s="12">
        <v>0</v>
      </c>
      <c r="G11" s="33"/>
      <c r="H11" s="12"/>
      <c r="I11" s="12">
        <v>0</v>
      </c>
      <c r="J11" s="12">
        <f>0</f>
        <v>0</v>
      </c>
      <c r="K11" s="12"/>
      <c r="L11" s="21"/>
      <c r="M11" s="19">
        <f t="shared" si="3"/>
        <v>0</v>
      </c>
      <c r="N11" s="20">
        <f t="shared" si="3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24</v>
      </c>
      <c r="D12" s="32"/>
      <c r="E12" s="32">
        <v>10</v>
      </c>
      <c r="F12" s="32">
        <v>0</v>
      </c>
      <c r="G12" s="34">
        <f aca="true" t="shared" si="5" ref="G12:H12">SUM(G13:G17)</f>
        <v>5</v>
      </c>
      <c r="H12" s="34">
        <f t="shared" si="5"/>
        <v>0</v>
      </c>
      <c r="I12" s="30">
        <f>SUM(I13:I16)</f>
        <v>3</v>
      </c>
      <c r="J12" s="32">
        <f>SUM(J13:J17)</f>
        <v>0</v>
      </c>
      <c r="K12" s="32">
        <v>3</v>
      </c>
      <c r="L12" s="21"/>
      <c r="M12" s="19">
        <f t="shared" si="3"/>
        <v>45</v>
      </c>
      <c r="N12" s="20">
        <f t="shared" si="3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/>
      <c r="D13" s="12"/>
      <c r="E13" s="12">
        <v>0</v>
      </c>
      <c r="F13" s="12">
        <v>0</v>
      </c>
      <c r="G13" s="33"/>
      <c r="H13" s="12"/>
      <c r="I13" s="12">
        <v>1</v>
      </c>
      <c r="J13" s="12">
        <f>0</f>
        <v>0</v>
      </c>
      <c r="K13" s="12"/>
      <c r="L13" s="21"/>
      <c r="M13" s="19">
        <f t="shared" si="3"/>
        <v>1</v>
      </c>
      <c r="N13" s="20">
        <f t="shared" si="3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24</v>
      </c>
      <c r="D14" s="12"/>
      <c r="E14" s="12">
        <v>10</v>
      </c>
      <c r="F14" s="12">
        <v>0</v>
      </c>
      <c r="G14" s="12">
        <v>4</v>
      </c>
      <c r="H14" s="12"/>
      <c r="I14" s="12">
        <f>1+1</f>
        <v>2</v>
      </c>
      <c r="J14" s="12">
        <f>0</f>
        <v>0</v>
      </c>
      <c r="K14" s="12">
        <v>3</v>
      </c>
      <c r="L14" s="21"/>
      <c r="M14" s="19">
        <f t="shared" si="3"/>
        <v>43</v>
      </c>
      <c r="N14" s="20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12"/>
      <c r="E15" s="12">
        <v>0</v>
      </c>
      <c r="F15" s="12">
        <v>0</v>
      </c>
      <c r="G15" s="33"/>
      <c r="H15" s="12"/>
      <c r="I15" s="12">
        <v>0</v>
      </c>
      <c r="J15" s="12">
        <f>0</f>
        <v>0</v>
      </c>
      <c r="K15" s="12"/>
      <c r="L15" s="21"/>
      <c r="M15" s="19">
        <f t="shared" si="3"/>
        <v>0</v>
      </c>
      <c r="N15" s="20">
        <f t="shared" si="3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12"/>
      <c r="E16" s="12">
        <v>0</v>
      </c>
      <c r="F16" s="12">
        <v>0</v>
      </c>
      <c r="G16" s="33"/>
      <c r="H16" s="12"/>
      <c r="I16" s="12">
        <v>0</v>
      </c>
      <c r="J16" s="12">
        <f>0</f>
        <v>0</v>
      </c>
      <c r="K16" s="12"/>
      <c r="L16" s="21"/>
      <c r="M16" s="19">
        <f t="shared" si="3"/>
        <v>0</v>
      </c>
      <c r="N16" s="20">
        <f t="shared" si="3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/>
      <c r="D17" s="12"/>
      <c r="E17" s="12">
        <v>0</v>
      </c>
      <c r="F17" s="12">
        <v>0</v>
      </c>
      <c r="G17" s="12">
        <v>1</v>
      </c>
      <c r="H17" s="12"/>
      <c r="I17" s="12">
        <v>0</v>
      </c>
      <c r="J17" s="12">
        <f>0</f>
        <v>0</v>
      </c>
      <c r="K17" s="12"/>
      <c r="L17" s="21"/>
      <c r="M17" s="19">
        <f t="shared" si="3"/>
        <v>1</v>
      </c>
      <c r="N17" s="20">
        <f t="shared" si="3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/>
      <c r="D18" s="32">
        <f>D20</f>
        <v>3</v>
      </c>
      <c r="E18" s="32">
        <v>0</v>
      </c>
      <c r="F18" s="32">
        <v>0</v>
      </c>
      <c r="G18" s="32">
        <f aca="true" t="shared" si="6" ref="G18:H18">SUM(G19:G21)</f>
        <v>0</v>
      </c>
      <c r="H18" s="32">
        <f t="shared" si="6"/>
        <v>0</v>
      </c>
      <c r="I18" s="31">
        <v>0</v>
      </c>
      <c r="J18" s="32">
        <f>SUM(J19:J21)</f>
        <v>0</v>
      </c>
      <c r="K18" s="32"/>
      <c r="L18" s="21"/>
      <c r="M18" s="19">
        <f t="shared" si="3"/>
        <v>0</v>
      </c>
      <c r="N18" s="20">
        <f t="shared" si="3"/>
        <v>3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12"/>
      <c r="E19" s="12">
        <v>0</v>
      </c>
      <c r="F19" s="12">
        <v>0</v>
      </c>
      <c r="G19" s="33"/>
      <c r="H19" s="12"/>
      <c r="I19" s="12">
        <v>0</v>
      </c>
      <c r="J19" s="12">
        <f>0</f>
        <v>0</v>
      </c>
      <c r="K19" s="12"/>
      <c r="L19" s="21"/>
      <c r="M19" s="19">
        <f t="shared" si="3"/>
        <v>0</v>
      </c>
      <c r="N19" s="20">
        <f t="shared" si="3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12">
        <v>3</v>
      </c>
      <c r="E20" s="12">
        <v>0</v>
      </c>
      <c r="F20" s="12">
        <v>0</v>
      </c>
      <c r="G20" s="33"/>
      <c r="H20" s="12"/>
      <c r="I20" s="12">
        <v>0</v>
      </c>
      <c r="J20" s="12">
        <f>0</f>
        <v>0</v>
      </c>
      <c r="K20" s="12"/>
      <c r="L20" s="21"/>
      <c r="M20" s="19">
        <f t="shared" si="3"/>
        <v>0</v>
      </c>
      <c r="N20" s="20">
        <f t="shared" si="3"/>
        <v>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12"/>
      <c r="E21" s="12">
        <v>0</v>
      </c>
      <c r="F21" s="12">
        <v>0</v>
      </c>
      <c r="G21" s="33"/>
      <c r="H21" s="12"/>
      <c r="I21" s="12">
        <v>0</v>
      </c>
      <c r="J21" s="12">
        <f>0</f>
        <v>0</v>
      </c>
      <c r="K21" s="12"/>
      <c r="L21" s="21"/>
      <c r="M21" s="19">
        <f t="shared" si="3"/>
        <v>0</v>
      </c>
      <c r="N21" s="20">
        <f t="shared" si="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1">
        <f>C23+C29+C35</f>
        <v>10</v>
      </c>
      <c r="D22" s="31"/>
      <c r="E22" s="32">
        <v>0</v>
      </c>
      <c r="F22" s="32">
        <v>0</v>
      </c>
      <c r="G22" s="32">
        <f aca="true" t="shared" si="7" ref="G22:H22">SUM(G23,G29,G35)</f>
        <v>1</v>
      </c>
      <c r="H22" s="32">
        <f t="shared" si="7"/>
        <v>3</v>
      </c>
      <c r="I22" s="31">
        <f>SUM(I23,I35)</f>
        <v>0</v>
      </c>
      <c r="J22" s="31">
        <f aca="true" t="shared" si="8" ref="J22">J23+J35</f>
        <v>0</v>
      </c>
      <c r="K22" s="32">
        <v>7</v>
      </c>
      <c r="L22" s="19"/>
      <c r="M22" s="19">
        <f t="shared" si="3"/>
        <v>18</v>
      </c>
      <c r="N22" s="20">
        <f t="shared" si="3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SUM(C25:C28)</f>
        <v>6</v>
      </c>
      <c r="D23" s="32"/>
      <c r="E23" s="32">
        <v>0</v>
      </c>
      <c r="F23" s="32">
        <v>0</v>
      </c>
      <c r="G23" s="32">
        <f aca="true" t="shared" si="9" ref="G23:J23">SUM(G24:G28)</f>
        <v>1</v>
      </c>
      <c r="H23" s="32">
        <f t="shared" si="9"/>
        <v>0</v>
      </c>
      <c r="I23" s="31">
        <f t="shared" si="9"/>
        <v>0</v>
      </c>
      <c r="J23" s="32">
        <f t="shared" si="9"/>
        <v>0</v>
      </c>
      <c r="K23" s="32">
        <v>7</v>
      </c>
      <c r="L23" s="21"/>
      <c r="M23" s="19">
        <f t="shared" si="3"/>
        <v>14</v>
      </c>
      <c r="N23" s="20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12">
        <v>0</v>
      </c>
      <c r="G24" s="33"/>
      <c r="H24" s="12"/>
      <c r="I24" s="12">
        <v>0</v>
      </c>
      <c r="J24" s="12">
        <f>0</f>
        <v>0</v>
      </c>
      <c r="K24" s="12"/>
      <c r="L24" s="21"/>
      <c r="M24" s="19">
        <f t="shared" si="3"/>
        <v>0</v>
      </c>
      <c r="N24" s="20">
        <f t="shared" si="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6</v>
      </c>
      <c r="D25" s="12"/>
      <c r="E25" s="12">
        <v>0</v>
      </c>
      <c r="F25" s="12">
        <v>0</v>
      </c>
      <c r="G25" s="12">
        <v>1</v>
      </c>
      <c r="H25" s="12"/>
      <c r="I25" s="12">
        <v>0</v>
      </c>
      <c r="J25" s="12">
        <f>0</f>
        <v>0</v>
      </c>
      <c r="K25" s="12">
        <v>7</v>
      </c>
      <c r="L25" s="21"/>
      <c r="M25" s="19">
        <f t="shared" si="3"/>
        <v>14</v>
      </c>
      <c r="N25" s="20">
        <f t="shared" si="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12">
        <v>0</v>
      </c>
      <c r="G26" s="33"/>
      <c r="H26" s="12"/>
      <c r="I26" s="12">
        <v>0</v>
      </c>
      <c r="J26" s="12">
        <f>0</f>
        <v>0</v>
      </c>
      <c r="K26" s="12"/>
      <c r="L26" s="21"/>
      <c r="M26" s="19">
        <f t="shared" si="3"/>
        <v>0</v>
      </c>
      <c r="N26" s="20">
        <f t="shared" si="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12">
        <v>0</v>
      </c>
      <c r="G27" s="33"/>
      <c r="H27" s="12"/>
      <c r="I27" s="12">
        <v>0</v>
      </c>
      <c r="J27" s="12">
        <f>0</f>
        <v>0</v>
      </c>
      <c r="K27" s="12"/>
      <c r="L27" s="21"/>
      <c r="M27" s="19">
        <f t="shared" si="3"/>
        <v>0</v>
      </c>
      <c r="N27" s="20">
        <f t="shared" si="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12">
        <v>0</v>
      </c>
      <c r="G28" s="33"/>
      <c r="H28" s="12"/>
      <c r="I28" s="12">
        <v>0</v>
      </c>
      <c r="J28" s="12">
        <f>0</f>
        <v>0</v>
      </c>
      <c r="K28" s="12"/>
      <c r="L28" s="21"/>
      <c r="M28" s="19">
        <f t="shared" si="3"/>
        <v>0</v>
      </c>
      <c r="N28" s="20">
        <f t="shared" si="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1">
        <f>SUM(C30:C34)</f>
        <v>4</v>
      </c>
      <c r="D29" s="32"/>
      <c r="E29" s="32">
        <v>0</v>
      </c>
      <c r="F29" s="32">
        <v>0</v>
      </c>
      <c r="G29" s="32">
        <f aca="true" t="shared" si="10" ref="G29:H29">SUM(G30:G34)</f>
        <v>0</v>
      </c>
      <c r="H29" s="32">
        <f t="shared" si="10"/>
        <v>0</v>
      </c>
      <c r="I29" s="31">
        <f>SUM(I30:I34)</f>
        <v>3</v>
      </c>
      <c r="J29" s="32">
        <f>SUM(J30:J34)</f>
        <v>0</v>
      </c>
      <c r="K29" s="32">
        <v>0</v>
      </c>
      <c r="L29" s="21"/>
      <c r="M29" s="19">
        <f t="shared" si="3"/>
        <v>7</v>
      </c>
      <c r="N29" s="20">
        <f t="shared" si="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12"/>
      <c r="E30" s="12">
        <v>0</v>
      </c>
      <c r="F30" s="12">
        <v>0</v>
      </c>
      <c r="G30" s="33"/>
      <c r="H30" s="12"/>
      <c r="I30" s="12">
        <v>0</v>
      </c>
      <c r="J30" s="12">
        <f>0</f>
        <v>0</v>
      </c>
      <c r="K30" s="12">
        <v>0</v>
      </c>
      <c r="L30" s="21"/>
      <c r="M30" s="19">
        <f t="shared" si="3"/>
        <v>0</v>
      </c>
      <c r="N30" s="20">
        <f t="shared" si="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>
        <v>4</v>
      </c>
      <c r="D31" s="12"/>
      <c r="E31" s="12">
        <v>0</v>
      </c>
      <c r="F31" s="12">
        <v>0</v>
      </c>
      <c r="G31" s="33"/>
      <c r="H31" s="12"/>
      <c r="I31" s="12">
        <v>3</v>
      </c>
      <c r="J31" s="12">
        <f>0</f>
        <v>0</v>
      </c>
      <c r="K31" s="12">
        <v>0</v>
      </c>
      <c r="L31" s="21"/>
      <c r="M31" s="19">
        <f t="shared" si="3"/>
        <v>7</v>
      </c>
      <c r="N31" s="20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12"/>
      <c r="E32" s="12">
        <v>0</v>
      </c>
      <c r="F32" s="12">
        <v>0</v>
      </c>
      <c r="G32" s="33"/>
      <c r="H32" s="12"/>
      <c r="I32" s="12">
        <v>0</v>
      </c>
      <c r="J32" s="12">
        <f>0</f>
        <v>0</v>
      </c>
      <c r="K32" s="12"/>
      <c r="L32" s="21"/>
      <c r="M32" s="19">
        <f t="shared" si="3"/>
        <v>0</v>
      </c>
      <c r="N32" s="20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12"/>
      <c r="E33" s="12">
        <v>0</v>
      </c>
      <c r="F33" s="12">
        <v>0</v>
      </c>
      <c r="G33" s="33"/>
      <c r="H33" s="12"/>
      <c r="I33" s="12">
        <v>0</v>
      </c>
      <c r="J33" s="12">
        <f>0</f>
        <v>0</v>
      </c>
      <c r="K33" s="12"/>
      <c r="L33" s="21"/>
      <c r="M33" s="19">
        <f t="shared" si="3"/>
        <v>0</v>
      </c>
      <c r="N33" s="20">
        <f t="shared" si="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/>
      <c r="D34" s="12"/>
      <c r="E34" s="12">
        <v>0</v>
      </c>
      <c r="F34" s="12">
        <v>0</v>
      </c>
      <c r="G34" s="33"/>
      <c r="H34" s="12"/>
      <c r="I34" s="12">
        <v>0</v>
      </c>
      <c r="J34" s="12">
        <f>0</f>
        <v>0</v>
      </c>
      <c r="K34" s="12"/>
      <c r="L34" s="21"/>
      <c r="M34" s="19">
        <f t="shared" si="3"/>
        <v>0</v>
      </c>
      <c r="N34" s="20">
        <f t="shared" si="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1"/>
      <c r="D35" s="32"/>
      <c r="E35" s="32">
        <v>0</v>
      </c>
      <c r="F35" s="32">
        <v>0</v>
      </c>
      <c r="G35" s="32">
        <f aca="true" t="shared" si="11" ref="G35:H35">SUM(G36:G38)</f>
        <v>0</v>
      </c>
      <c r="H35" s="32">
        <f t="shared" si="11"/>
        <v>3</v>
      </c>
      <c r="I35" s="31">
        <v>0</v>
      </c>
      <c r="J35" s="32">
        <f>SUM(J36:J38)</f>
        <v>0</v>
      </c>
      <c r="K35" s="32"/>
      <c r="L35" s="21"/>
      <c r="M35" s="19">
        <f t="shared" si="3"/>
        <v>0</v>
      </c>
      <c r="N35" s="20">
        <f t="shared" si="3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39"/>
      <c r="D36" s="12"/>
      <c r="E36" s="12">
        <v>0</v>
      </c>
      <c r="F36" s="12">
        <v>0</v>
      </c>
      <c r="G36" s="33"/>
      <c r="H36" s="12">
        <v>3</v>
      </c>
      <c r="I36" s="12">
        <v>0</v>
      </c>
      <c r="J36" s="12">
        <f>0</f>
        <v>0</v>
      </c>
      <c r="K36" s="12"/>
      <c r="L36" s="21"/>
      <c r="M36" s="19">
        <f t="shared" si="3"/>
        <v>0</v>
      </c>
      <c r="N36" s="20">
        <f t="shared" si="3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39"/>
      <c r="E37" s="12">
        <v>0</v>
      </c>
      <c r="F37" s="12">
        <v>0</v>
      </c>
      <c r="G37" s="33"/>
      <c r="H37" s="12"/>
      <c r="I37" s="12">
        <v>0</v>
      </c>
      <c r="J37" s="12">
        <f>0</f>
        <v>0</v>
      </c>
      <c r="K37" s="12"/>
      <c r="L37" s="21"/>
      <c r="M37" s="19">
        <f t="shared" si="3"/>
        <v>0</v>
      </c>
      <c r="N37" s="20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39"/>
      <c r="D38" s="12"/>
      <c r="E38" s="12">
        <v>0</v>
      </c>
      <c r="F38" s="12">
        <v>0</v>
      </c>
      <c r="G38" s="33"/>
      <c r="H38" s="12"/>
      <c r="I38" s="12">
        <v>0</v>
      </c>
      <c r="J38" s="12">
        <f>0</f>
        <v>0</v>
      </c>
      <c r="K38" s="12"/>
      <c r="L38" s="21"/>
      <c r="M38" s="19">
        <f t="shared" si="3"/>
        <v>0</v>
      </c>
      <c r="N38" s="20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39"/>
      <c r="D39" s="12"/>
      <c r="E39" s="12">
        <v>0</v>
      </c>
      <c r="F39" s="12">
        <v>0</v>
      </c>
      <c r="G39" s="33"/>
      <c r="H39" s="12"/>
      <c r="I39" s="12">
        <v>0</v>
      </c>
      <c r="J39" s="12">
        <f>0</f>
        <v>0</v>
      </c>
      <c r="K39" s="12"/>
      <c r="L39" s="19"/>
      <c r="M39" s="19">
        <f t="shared" si="3"/>
        <v>0</v>
      </c>
      <c r="N39" s="20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2">
        <v>1</v>
      </c>
      <c r="D40" s="12"/>
      <c r="E40" s="32">
        <v>0</v>
      </c>
      <c r="F40" s="32">
        <v>0</v>
      </c>
      <c r="G40" s="12">
        <v>19</v>
      </c>
      <c r="H40" s="12"/>
      <c r="I40" s="12">
        <v>7</v>
      </c>
      <c r="J40" s="12">
        <f>0</f>
        <v>0</v>
      </c>
      <c r="K40" s="12">
        <v>0</v>
      </c>
      <c r="L40" s="19"/>
      <c r="M40" s="19">
        <f t="shared" si="3"/>
        <v>27</v>
      </c>
      <c r="N40" s="20">
        <f t="shared" si="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39"/>
      <c r="D41" s="12"/>
      <c r="E41" s="12">
        <v>0</v>
      </c>
      <c r="F41" s="12">
        <v>0</v>
      </c>
      <c r="G41" s="33"/>
      <c r="H41" s="12"/>
      <c r="I41" s="12">
        <v>0</v>
      </c>
      <c r="J41" s="12">
        <f>0</f>
        <v>0</v>
      </c>
      <c r="K41" s="12"/>
      <c r="L41" s="19"/>
      <c r="M41" s="19">
        <f t="shared" si="3"/>
        <v>0</v>
      </c>
      <c r="N41" s="20">
        <f t="shared" si="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39"/>
      <c r="D42" s="12"/>
      <c r="E42" s="12">
        <v>0</v>
      </c>
      <c r="F42" s="12">
        <v>0</v>
      </c>
      <c r="G42" s="33"/>
      <c r="H42" s="12"/>
      <c r="I42" s="12">
        <v>0</v>
      </c>
      <c r="J42" s="12">
        <f>0</f>
        <v>0</v>
      </c>
      <c r="K42" s="12"/>
      <c r="L42" s="19"/>
      <c r="M42" s="19">
        <f t="shared" si="3"/>
        <v>0</v>
      </c>
      <c r="N42" s="20">
        <f t="shared" si="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3"/>
      <c r="H43" s="12"/>
      <c r="I43" s="12">
        <v>0</v>
      </c>
      <c r="J43" s="12">
        <f>0</f>
        <v>0</v>
      </c>
      <c r="K43" s="12"/>
      <c r="L43" s="19"/>
      <c r="M43" s="19">
        <f t="shared" si="3"/>
        <v>0</v>
      </c>
      <c r="N43" s="20">
        <f t="shared" si="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3"/>
      <c r="H44" s="12"/>
      <c r="I44" s="12">
        <v>0</v>
      </c>
      <c r="J44" s="12">
        <f>0</f>
        <v>0</v>
      </c>
      <c r="K44" s="12"/>
      <c r="L44" s="19"/>
      <c r="M44" s="19">
        <f t="shared" si="3"/>
        <v>0</v>
      </c>
      <c r="N44" s="20">
        <f t="shared" si="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3.5" thickBot="1">
      <c r="A45" s="13" t="s">
        <v>67</v>
      </c>
      <c r="B45" s="14" t="s">
        <v>68</v>
      </c>
      <c r="C45" s="32">
        <f>C4+C40</f>
        <v>147</v>
      </c>
      <c r="D45" s="32">
        <f>D20</f>
        <v>3</v>
      </c>
      <c r="E45" s="32">
        <v>65</v>
      </c>
      <c r="F45" s="32">
        <v>0</v>
      </c>
      <c r="G45" s="32">
        <f aca="true" t="shared" si="12" ref="G45:H45">SUM(G4,G39:G44)</f>
        <v>34</v>
      </c>
      <c r="H45" s="32">
        <f t="shared" si="12"/>
        <v>3</v>
      </c>
      <c r="I45" s="41">
        <f>SUM(I4,I40)</f>
        <v>21</v>
      </c>
      <c r="J45" s="41">
        <f>J4+SUM(J39:J44)</f>
        <v>0</v>
      </c>
      <c r="K45" s="31">
        <v>17</v>
      </c>
      <c r="L45" s="23"/>
      <c r="M45" s="23">
        <f t="shared" si="3"/>
        <v>284</v>
      </c>
      <c r="N45" s="24">
        <f t="shared" si="3"/>
        <v>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2023-09-11T07:37:39Z</dcterms:modified>
  <cp:category/>
  <cp:version/>
  <cp:contentType/>
  <cp:contentStatus/>
</cp:coreProperties>
</file>