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6" yWindow="65426" windowWidth="19420" windowHeight="10420" firstSheet="1" activeTab="6"/>
  </bookViews>
  <sheets>
    <sheet name="BPP24" sheetId="1" r:id="rId1"/>
    <sheet name="BPP23" sheetId="5" r:id="rId2"/>
    <sheet name="BIS24" sheetId="2" r:id="rId3"/>
    <sheet name="BIS23" sheetId="6" r:id="rId4"/>
    <sheet name="Broj_dogovori24" sheetId="3" r:id="rId5"/>
    <sheet name="Broj_dogovori23" sheetId="7" r:id="rId6"/>
    <sheet name="Broj_steti24" sheetId="4" r:id="rId7"/>
    <sheet name="Broj_steti23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<sst xmlns="http://schemas.openxmlformats.org/spreadsheetml/2006/main" count="616" uniqueCount="80">
  <si>
    <t xml:space="preserve"> незгода</t>
  </si>
  <si>
    <t>01</t>
  </si>
  <si>
    <t xml:space="preserve"> здравствено</t>
  </si>
  <si>
    <t>02</t>
  </si>
  <si>
    <t xml:space="preserve"> каско моторни возила</t>
  </si>
  <si>
    <t>03</t>
  </si>
  <si>
    <t xml:space="preserve"> каско шински возила</t>
  </si>
  <si>
    <t>04</t>
  </si>
  <si>
    <t xml:space="preserve"> каско воздухоплови</t>
  </si>
  <si>
    <t>05</t>
  </si>
  <si>
    <t xml:space="preserve"> каско пловни објекти</t>
  </si>
  <si>
    <t>06</t>
  </si>
  <si>
    <t xml:space="preserve"> карго</t>
  </si>
  <si>
    <t>07</t>
  </si>
  <si>
    <t xml:space="preserve"> имот од пожар и др.опасн.</t>
  </si>
  <si>
    <t>08</t>
  </si>
  <si>
    <t xml:space="preserve">  физички лица</t>
  </si>
  <si>
    <t>0801</t>
  </si>
  <si>
    <t xml:space="preserve">  правни лица</t>
  </si>
  <si>
    <t>0802</t>
  </si>
  <si>
    <t xml:space="preserve"> имот останато</t>
  </si>
  <si>
    <t>09</t>
  </si>
  <si>
    <t>0901</t>
  </si>
  <si>
    <t>0902</t>
  </si>
  <si>
    <t xml:space="preserve"> имот вкупно</t>
  </si>
  <si>
    <t>89</t>
  </si>
  <si>
    <t>8901</t>
  </si>
  <si>
    <t>8902</t>
  </si>
  <si>
    <t xml:space="preserve"> АО (вкупно)</t>
  </si>
  <si>
    <t>10</t>
  </si>
  <si>
    <t xml:space="preserve">  АО</t>
  </si>
  <si>
    <t>100</t>
  </si>
  <si>
    <t xml:space="preserve">   ЗАО</t>
  </si>
  <si>
    <t>1001</t>
  </si>
  <si>
    <t xml:space="preserve">   ЗК</t>
  </si>
  <si>
    <t>1002</t>
  </si>
  <si>
    <t xml:space="preserve">   ГР</t>
  </si>
  <si>
    <t>1003</t>
  </si>
  <si>
    <t xml:space="preserve">  одговорност на возачот</t>
  </si>
  <si>
    <t>1005</t>
  </si>
  <si>
    <t xml:space="preserve">  останати</t>
  </si>
  <si>
    <t>1099</t>
  </si>
  <si>
    <t xml:space="preserve"> одговорност воздухоплови</t>
  </si>
  <si>
    <t>11</t>
  </si>
  <si>
    <t xml:space="preserve"> одговорност пловни објекти</t>
  </si>
  <si>
    <t>12</t>
  </si>
  <si>
    <t xml:space="preserve"> општа одговорност</t>
  </si>
  <si>
    <t>13</t>
  </si>
  <si>
    <t xml:space="preserve"> кредити</t>
  </si>
  <si>
    <t>14</t>
  </si>
  <si>
    <t xml:space="preserve"> гаранции</t>
  </si>
  <si>
    <t>15</t>
  </si>
  <si>
    <t xml:space="preserve"> финансиски загуби</t>
  </si>
  <si>
    <t>16</t>
  </si>
  <si>
    <t xml:space="preserve"> правна заштита</t>
  </si>
  <si>
    <t>17</t>
  </si>
  <si>
    <t xml:space="preserve"> туристичка помош</t>
  </si>
  <si>
    <t>18</t>
  </si>
  <si>
    <t>Вкупно</t>
  </si>
  <si>
    <t>0000</t>
  </si>
  <si>
    <t>Кроација неживот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</si>
  <si>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</si>
  <si>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</si>
  <si>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</si>
  <si>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</si>
  <si>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</si>
  <si>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</si>
  <si>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</si>
  <si>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</si>
  <si>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</si>
  <si>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</si>
  <si>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</si>
  <si>
    <t>Бруто полисирана премија, во илјади денари, за периодот 1.1.2024 - 31.1.2024</t>
  </si>
  <si>
    <t>Бруто полисирана премија, во илјади денари, за периодот 1.1.2023 - 31.1.2023</t>
  </si>
  <si>
    <t>Бруто исплатени штети, во илјади денари, за периодот 1.1.2024 - 31.1.2024</t>
  </si>
  <si>
    <t>Бруто исплатени штети, во илјади денари, за периодот 1.1.2023 - 31.1.2023</t>
  </si>
  <si>
    <t>Број на склучени договори за периодот 1.1.2024 - 31.1.2024</t>
  </si>
  <si>
    <t>Број на склучени договори за периодот 1.1.2023 - 31.1.2023</t>
  </si>
  <si>
    <t>Број на ликвидирани штети за периодот 1.1.2024 - 31.1.2024</t>
  </si>
  <si>
    <t>Број на ликвидирани штети за периодот 1.1.2023 - 31.1.2023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</si>
</sst>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49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20" applyNumberFormat="1" applyFont="1" applyFill="1" applyBorder="1" applyAlignment="1">
      <alignment vertical="center" wrapText="1"/>
      <protection/>
    </xf>
    <xf numFmtId="3" fontId="5" fillId="4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3" borderId="1" xfId="21" applyNumberFormat="1" applyFont="1" applyFill="1" applyBorder="1" applyAlignment="1">
      <alignment vertical="center" wrapText="1"/>
      <protection/>
    </xf>
    <xf numFmtId="3" fontId="3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3" fillId="3" borderId="1" xfId="20" applyNumberFormat="1" applyFont="1" applyFill="1" applyBorder="1" applyAlignment="1">
      <alignment vertical="center" wrapText="1"/>
      <protection/>
    </xf>
    <xf numFmtId="164" fontId="4" fillId="5" borderId="10" xfId="18" applyNumberFormat="1" applyFont="1" applyFill="1" applyBorder="1"/>
    <xf numFmtId="3" fontId="8" fillId="3" borderId="1" xfId="0" applyNumberFormat="1" applyFont="1" applyFill="1" applyBorder="1" applyAlignment="1">
      <alignment vertical="center" wrapText="1"/>
    </xf>
    <xf numFmtId="4" fontId="5" fillId="3" borderId="1" xfId="20" applyNumberFormat="1" applyFont="1" applyFill="1" applyBorder="1" applyAlignment="1">
      <alignment vertical="center" wrapText="1"/>
      <protection/>
    </xf>
    <xf numFmtId="4" fontId="3" fillId="3" borderId="1" xfId="20" applyNumberFormat="1" applyFont="1" applyFill="1" applyBorder="1" applyAlignment="1">
      <alignment vertical="center" wrapText="1"/>
      <protection/>
    </xf>
    <xf numFmtId="164" fontId="4" fillId="0" borderId="11" xfId="0" applyNumberFormat="1" applyFont="1" applyBorder="1"/>
    <xf numFmtId="164" fontId="9" fillId="3" borderId="1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0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3" fontId="11" fillId="3" borderId="1" xfId="0" applyNumberFormat="1" applyFont="1" applyFill="1" applyBorder="1" applyAlignment="1">
      <alignment vertical="center" wrapText="1"/>
    </xf>
    <xf numFmtId="3" fontId="4" fillId="0" borderId="11" xfId="0" applyNumberFormat="1" applyFont="1" applyBorder="1"/>
    <xf numFmtId="3" fontId="0" fillId="0" borderId="0" xfId="18" applyNumberFormat="1" applyFont="1"/>
    <xf numFmtId="0" fontId="5" fillId="0" borderId="0" xfId="0" applyFont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3" xfId="23"/>
    <cellStyle name="Normal 5 2 2" xfId="24"/>
    <cellStyle name="Normal 2 2" xfId="25"/>
    <cellStyle name="Normal 2 4" xfId="26"/>
    <cellStyle name="Normal 5" xfId="27"/>
    <cellStyle name="Normal 5 2 2 2" xfId="28"/>
    <cellStyle name="Normal 2 4 2" xfId="29"/>
    <cellStyle name="Normal 4 2" xfId="30"/>
    <cellStyle name="Normal 2 2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72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13969</v>
      </c>
      <c r="D3" s="17">
        <v>23849</v>
      </c>
      <c r="E3" s="17">
        <v>3851</v>
      </c>
      <c r="F3" s="17">
        <v>2314.21996</v>
      </c>
      <c r="G3" s="31">
        <v>5843.75</v>
      </c>
      <c r="H3" s="17">
        <v>5194.484</v>
      </c>
      <c r="I3" s="17">
        <v>69417.631</v>
      </c>
      <c r="J3" s="17">
        <v>7985</v>
      </c>
      <c r="K3" s="33">
        <v>2118</v>
      </c>
      <c r="L3" s="25">
        <v>6361</v>
      </c>
      <c r="M3" s="21">
        <v>2720.49</v>
      </c>
      <c r="N3" s="13">
        <f>SUM(C3:M3)</f>
        <v>143623.57496</v>
      </c>
    </row>
    <row r="4" spans="1:14" ht="15">
      <c r="A4" s="6" t="s">
        <v>2</v>
      </c>
      <c r="B4" s="1" t="s">
        <v>3</v>
      </c>
      <c r="C4" s="17">
        <v>19472</v>
      </c>
      <c r="D4" s="17">
        <v>27341</v>
      </c>
      <c r="E4" s="17">
        <v>117</v>
      </c>
      <c r="F4" s="17">
        <v>0</v>
      </c>
      <c r="G4" s="31">
        <v>39826.23</v>
      </c>
      <c r="H4" s="17">
        <v>5611.53</v>
      </c>
      <c r="I4" s="17">
        <v>48050.657</v>
      </c>
      <c r="J4" s="17">
        <v>32286</v>
      </c>
      <c r="K4" s="33">
        <v>12975</v>
      </c>
      <c r="L4" s="25">
        <v>0</v>
      </c>
      <c r="M4" s="21">
        <v>9787.5</v>
      </c>
      <c r="N4" s="13">
        <f aca="true" t="shared" si="0" ref="N4:N34">SUM(C4:M4)</f>
        <v>195466.91700000002</v>
      </c>
    </row>
    <row r="5" spans="1:14" ht="15">
      <c r="A5" s="6" t="s">
        <v>4</v>
      </c>
      <c r="B5" s="1" t="s">
        <v>5</v>
      </c>
      <c r="C5" s="17">
        <v>7954</v>
      </c>
      <c r="D5" s="17">
        <v>9480</v>
      </c>
      <c r="E5" s="17">
        <v>7131</v>
      </c>
      <c r="F5" s="17">
        <v>1775.777</v>
      </c>
      <c r="G5" s="31">
        <v>4617.88</v>
      </c>
      <c r="H5" s="17">
        <v>14626.126</v>
      </c>
      <c r="I5" s="17">
        <v>10905.762</v>
      </c>
      <c r="J5" s="17">
        <v>12945</v>
      </c>
      <c r="K5" s="33">
        <v>8348</v>
      </c>
      <c r="L5" s="25">
        <v>7401</v>
      </c>
      <c r="M5" s="21">
        <v>10776.01</v>
      </c>
      <c r="N5" s="13">
        <f t="shared" si="0"/>
        <v>95960.55500000001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31">
        <v>0</v>
      </c>
      <c r="H6" s="17">
        <v>0</v>
      </c>
      <c r="I6" s="17">
        <v>0</v>
      </c>
      <c r="J6" s="30"/>
      <c r="K6" s="33">
        <v>0</v>
      </c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76054</v>
      </c>
      <c r="E7" s="17">
        <v>0</v>
      </c>
      <c r="F7" s="17">
        <v>0</v>
      </c>
      <c r="G7" s="31">
        <v>0</v>
      </c>
      <c r="H7" s="17">
        <v>0</v>
      </c>
      <c r="I7" s="17">
        <v>0</v>
      </c>
      <c r="J7" s="30"/>
      <c r="K7" s="33">
        <v>0</v>
      </c>
      <c r="L7" s="25">
        <v>0</v>
      </c>
      <c r="M7" s="21">
        <v>0</v>
      </c>
      <c r="N7" s="13">
        <f t="shared" si="0"/>
        <v>76054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31">
        <v>0</v>
      </c>
      <c r="H8" s="17">
        <v>0</v>
      </c>
      <c r="I8" s="17">
        <v>0</v>
      </c>
      <c r="J8" s="30"/>
      <c r="K8" s="33">
        <v>0</v>
      </c>
      <c r="L8" s="25">
        <v>0</v>
      </c>
      <c r="M8" s="21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747</v>
      </c>
      <c r="D9" s="17">
        <v>343</v>
      </c>
      <c r="E9" s="17">
        <v>1611</v>
      </c>
      <c r="F9" s="17">
        <v>0</v>
      </c>
      <c r="G9" s="31">
        <v>2872.26</v>
      </c>
      <c r="H9" s="17">
        <v>147.804</v>
      </c>
      <c r="I9" s="17">
        <v>7861.905</v>
      </c>
      <c r="J9" s="17">
        <v>5476</v>
      </c>
      <c r="K9" s="33">
        <v>46</v>
      </c>
      <c r="L9" s="25">
        <v>182</v>
      </c>
      <c r="M9" s="21">
        <v>-31.49</v>
      </c>
      <c r="N9" s="13">
        <f t="shared" si="0"/>
        <v>19255.479</v>
      </c>
    </row>
    <row r="10" spans="1:14" ht="15">
      <c r="A10" s="6" t="s">
        <v>14</v>
      </c>
      <c r="B10" s="1" t="s">
        <v>15</v>
      </c>
      <c r="C10" s="17">
        <v>6268</v>
      </c>
      <c r="D10" s="17">
        <f>D11+D12</f>
        <v>20250</v>
      </c>
      <c r="E10" s="17">
        <v>2506</v>
      </c>
      <c r="F10" s="17">
        <v>336.327</v>
      </c>
      <c r="G10" s="31">
        <v>9425.93</v>
      </c>
      <c r="H10" s="17">
        <v>15847.91909</v>
      </c>
      <c r="I10" s="17">
        <f>I11+I12</f>
        <v>18817.638834564874</v>
      </c>
      <c r="J10" s="17">
        <f aca="true" t="shared" si="1" ref="J10">SUM(J11:J12)</f>
        <v>7826</v>
      </c>
      <c r="K10" s="34">
        <f>K11+K12</f>
        <v>2746</v>
      </c>
      <c r="L10" s="25">
        <v>3517</v>
      </c>
      <c r="M10" s="21">
        <f>SUM(M11:M12)</f>
        <v>7072.7</v>
      </c>
      <c r="N10" s="13">
        <f t="shared" si="0"/>
        <v>94613.51492456486</v>
      </c>
    </row>
    <row r="11" spans="1:14" ht="15">
      <c r="A11" s="6" t="s">
        <v>16</v>
      </c>
      <c r="B11" s="1" t="s">
        <v>17</v>
      </c>
      <c r="C11" s="17">
        <v>2150</v>
      </c>
      <c r="D11" s="17">
        <v>1854</v>
      </c>
      <c r="E11" s="17">
        <v>1417</v>
      </c>
      <c r="F11" s="17">
        <v>141.721</v>
      </c>
      <c r="G11" s="31">
        <v>1265.89</v>
      </c>
      <c r="H11" s="17">
        <v>2285.2876</v>
      </c>
      <c r="I11" s="17">
        <v>685.2631056662854</v>
      </c>
      <c r="J11" s="17">
        <v>1189</v>
      </c>
      <c r="K11" s="35">
        <v>270</v>
      </c>
      <c r="L11" s="25">
        <v>1029</v>
      </c>
      <c r="M11" s="21">
        <v>35.72</v>
      </c>
      <c r="N11" s="13">
        <f t="shared" si="0"/>
        <v>12322.881705666285</v>
      </c>
    </row>
    <row r="12" spans="1:14" ht="15">
      <c r="A12" s="6" t="s">
        <v>18</v>
      </c>
      <c r="B12" s="1" t="s">
        <v>19</v>
      </c>
      <c r="C12" s="17">
        <v>4118</v>
      </c>
      <c r="D12" s="17">
        <v>18396</v>
      </c>
      <c r="E12" s="17">
        <v>1089</v>
      </c>
      <c r="F12" s="17">
        <v>194.606</v>
      </c>
      <c r="G12" s="31">
        <v>8160.04</v>
      </c>
      <c r="H12" s="17">
        <v>13562.63149</v>
      </c>
      <c r="I12" s="17">
        <v>18132.375728898587</v>
      </c>
      <c r="J12" s="17">
        <v>6637</v>
      </c>
      <c r="K12" s="35">
        <v>2476</v>
      </c>
      <c r="L12" s="25">
        <v>2488</v>
      </c>
      <c r="M12" s="21">
        <v>7036.98</v>
      </c>
      <c r="N12" s="13">
        <f t="shared" si="0"/>
        <v>82290.63321889858</v>
      </c>
    </row>
    <row r="13" spans="1:14" ht="15">
      <c r="A13" s="6" t="s">
        <v>20</v>
      </c>
      <c r="B13" s="1" t="s">
        <v>21</v>
      </c>
      <c r="C13" s="17">
        <v>4684</v>
      </c>
      <c r="D13" s="17">
        <f>D14+D15</f>
        <v>4356</v>
      </c>
      <c r="E13" s="17">
        <v>3349</v>
      </c>
      <c r="F13" s="17">
        <v>107.672</v>
      </c>
      <c r="G13" s="31">
        <v>13951.24</v>
      </c>
      <c r="H13" s="17">
        <v>27552.77004</v>
      </c>
      <c r="I13" s="17">
        <f>I14+I15</f>
        <v>20570.094165435126</v>
      </c>
      <c r="J13" s="17">
        <f aca="true" t="shared" si="2" ref="J13">SUM(J14:J15)</f>
        <v>14835</v>
      </c>
      <c r="K13" s="34">
        <f>K14+K15</f>
        <v>6016</v>
      </c>
      <c r="L13" s="25">
        <v>1313.969</v>
      </c>
      <c r="M13" s="21">
        <f>SUM(M14:M15)</f>
        <v>10569.66</v>
      </c>
      <c r="N13" s="13">
        <f t="shared" si="0"/>
        <v>107305.40520543513</v>
      </c>
    </row>
    <row r="14" spans="1:14" ht="15">
      <c r="A14" s="6" t="s">
        <v>16</v>
      </c>
      <c r="B14" s="1" t="s">
        <v>22</v>
      </c>
      <c r="C14" s="17">
        <v>799</v>
      </c>
      <c r="D14" s="17">
        <v>1996</v>
      </c>
      <c r="E14" s="17">
        <v>2057</v>
      </c>
      <c r="F14" s="17">
        <v>66.744</v>
      </c>
      <c r="G14" s="31">
        <v>2218.01</v>
      </c>
      <c r="H14" s="17">
        <v>5273.807900000001</v>
      </c>
      <c r="I14" s="17">
        <v>2145.3238943337146</v>
      </c>
      <c r="J14" s="17">
        <v>437</v>
      </c>
      <c r="K14" s="35">
        <v>536</v>
      </c>
      <c r="L14" s="25">
        <v>186</v>
      </c>
      <c r="M14" s="21">
        <v>751.82</v>
      </c>
      <c r="N14" s="13">
        <f t="shared" si="0"/>
        <v>16466.705794333717</v>
      </c>
    </row>
    <row r="15" spans="1:14" ht="15">
      <c r="A15" s="6" t="s">
        <v>18</v>
      </c>
      <c r="B15" s="1" t="s">
        <v>23</v>
      </c>
      <c r="C15" s="17">
        <v>3885</v>
      </c>
      <c r="D15" s="17">
        <v>2360</v>
      </c>
      <c r="E15" s="17">
        <v>1292</v>
      </c>
      <c r="F15" s="17">
        <v>40.928</v>
      </c>
      <c r="G15" s="31">
        <v>11733.23</v>
      </c>
      <c r="H15" s="17">
        <v>22278.96214</v>
      </c>
      <c r="I15" s="17">
        <v>18424.77027110141</v>
      </c>
      <c r="J15" s="17">
        <v>14398</v>
      </c>
      <c r="K15" s="35">
        <v>5480</v>
      </c>
      <c r="L15" s="25">
        <v>1127.969</v>
      </c>
      <c r="M15" s="21">
        <v>9817.84</v>
      </c>
      <c r="N15" s="13">
        <f t="shared" si="0"/>
        <v>90838.6994111014</v>
      </c>
    </row>
    <row r="16" spans="1:14" ht="15">
      <c r="A16" s="6" t="s">
        <v>24</v>
      </c>
      <c r="B16" s="1" t="s">
        <v>25</v>
      </c>
      <c r="C16" s="17">
        <v>10952</v>
      </c>
      <c r="D16" s="17">
        <f>D17+D18</f>
        <v>24606</v>
      </c>
      <c r="E16" s="17">
        <v>5855</v>
      </c>
      <c r="F16" s="17">
        <v>443.999</v>
      </c>
      <c r="G16" s="31">
        <v>23377.16</v>
      </c>
      <c r="H16" s="17">
        <v>43400.689130000006</v>
      </c>
      <c r="I16" s="17">
        <f>I17+I18</f>
        <v>39387.73299999999</v>
      </c>
      <c r="J16" s="17">
        <f aca="true" t="shared" si="3" ref="J16">SUM(J17:J18)</f>
        <v>22661</v>
      </c>
      <c r="K16" s="34">
        <f>K17+K18</f>
        <v>8762</v>
      </c>
      <c r="L16" s="25">
        <v>4830.969</v>
      </c>
      <c r="M16" s="21">
        <f>SUM(M17:M18)</f>
        <v>17642.36</v>
      </c>
      <c r="N16" s="13">
        <f t="shared" si="0"/>
        <v>201918.91013000003</v>
      </c>
    </row>
    <row r="17" spans="1:14" ht="15">
      <c r="A17" s="6" t="s">
        <v>16</v>
      </c>
      <c r="B17" s="1" t="s">
        <v>26</v>
      </c>
      <c r="C17" s="17">
        <v>2949</v>
      </c>
      <c r="D17" s="17">
        <f aca="true" t="shared" si="4" ref="D17:D18">D11+D14</f>
        <v>3850</v>
      </c>
      <c r="E17" s="17">
        <v>3474</v>
      </c>
      <c r="F17" s="17">
        <v>208.465</v>
      </c>
      <c r="G17" s="31">
        <v>3483.9</v>
      </c>
      <c r="H17" s="17">
        <v>7559.0955</v>
      </c>
      <c r="I17" s="17">
        <f>I11+I14</f>
        <v>2830.587</v>
      </c>
      <c r="J17" s="17">
        <f aca="true" t="shared" si="5" ref="J17:J18">J11+J14</f>
        <v>1626</v>
      </c>
      <c r="K17" s="36">
        <f>K11+K14</f>
        <v>806</v>
      </c>
      <c r="L17" s="25">
        <v>1215</v>
      </c>
      <c r="M17" s="21">
        <f aca="true" t="shared" si="6" ref="M17:M18">M11+M14</f>
        <v>787.5400000000001</v>
      </c>
      <c r="N17" s="13">
        <f t="shared" si="0"/>
        <v>28789.5875</v>
      </c>
    </row>
    <row r="18" spans="1:14" ht="15">
      <c r="A18" s="6" t="s">
        <v>18</v>
      </c>
      <c r="B18" s="1" t="s">
        <v>27</v>
      </c>
      <c r="C18" s="17">
        <v>8003</v>
      </c>
      <c r="D18" s="17">
        <f t="shared" si="4"/>
        <v>20756</v>
      </c>
      <c r="E18" s="17">
        <v>2381</v>
      </c>
      <c r="F18" s="17">
        <v>235.534</v>
      </c>
      <c r="G18" s="31">
        <v>19893.27</v>
      </c>
      <c r="H18" s="17">
        <v>35841.59363</v>
      </c>
      <c r="I18" s="17">
        <f>I12+I15</f>
        <v>36557.14599999999</v>
      </c>
      <c r="J18" s="17">
        <f t="shared" si="5"/>
        <v>21035</v>
      </c>
      <c r="K18" s="36">
        <f>K12+K15</f>
        <v>7956</v>
      </c>
      <c r="L18" s="25">
        <v>3615.969</v>
      </c>
      <c r="M18" s="21">
        <f t="shared" si="6"/>
        <v>16854.82</v>
      </c>
      <c r="N18" s="13">
        <f t="shared" si="0"/>
        <v>173129.33263000002</v>
      </c>
    </row>
    <row r="19" spans="1:14" ht="15">
      <c r="A19" s="6" t="s">
        <v>28</v>
      </c>
      <c r="B19" s="1" t="s">
        <v>29</v>
      </c>
      <c r="C19" s="17">
        <v>35824</v>
      </c>
      <c r="D19" s="17">
        <f>D20+D24+D25</f>
        <v>33370</v>
      </c>
      <c r="E19" s="17">
        <v>28897</v>
      </c>
      <c r="F19" s="17">
        <v>34771.61618999999</v>
      </c>
      <c r="G19" s="31">
        <v>20959.73</v>
      </c>
      <c r="H19" s="19">
        <f>H20+H24+H25</f>
        <v>35774.83900000001</v>
      </c>
      <c r="I19" s="17">
        <f aca="true" t="shared" si="7" ref="I19">I20+I24+I25</f>
        <v>28214.886</v>
      </c>
      <c r="J19" s="17">
        <f aca="true" t="shared" si="8" ref="J19">SUM(J20,J24:J25)</f>
        <v>69774</v>
      </c>
      <c r="K19" s="37">
        <f>SUM(K21:K25)</f>
        <v>48157</v>
      </c>
      <c r="L19" s="25">
        <v>32669</v>
      </c>
      <c r="M19" s="21">
        <f>M20+M24+M25</f>
        <v>27089.83</v>
      </c>
      <c r="N19" s="13">
        <f t="shared" si="0"/>
        <v>395501.90119000006</v>
      </c>
    </row>
    <row r="20" spans="1:14" ht="15">
      <c r="A20" s="6" t="s">
        <v>30</v>
      </c>
      <c r="B20" s="1" t="s">
        <v>31</v>
      </c>
      <c r="C20" s="17">
        <v>35174</v>
      </c>
      <c r="D20" s="17">
        <f>SUM(D21:D23)</f>
        <v>32932</v>
      </c>
      <c r="E20" s="17">
        <v>28611</v>
      </c>
      <c r="F20" s="17">
        <v>34771.61618999999</v>
      </c>
      <c r="G20" s="31">
        <v>18402.91</v>
      </c>
      <c r="H20" s="19">
        <f aca="true" t="shared" si="9" ref="H20:I20">H21+H22+H23</f>
        <v>34085.270000000004</v>
      </c>
      <c r="I20" s="17">
        <f t="shared" si="9"/>
        <v>26671.465999999997</v>
      </c>
      <c r="J20" s="17">
        <f aca="true" t="shared" si="10" ref="J20">SUM(J21:J23)</f>
        <v>68909</v>
      </c>
      <c r="K20" s="34">
        <f>K21+K22+K23</f>
        <v>47361</v>
      </c>
      <c r="L20" s="25">
        <v>31968</v>
      </c>
      <c r="M20" s="21">
        <f>SUM(M21:M23)</f>
        <v>26068.81</v>
      </c>
      <c r="N20" s="13">
        <f t="shared" si="0"/>
        <v>384955.07219000004</v>
      </c>
    </row>
    <row r="21" spans="1:14" ht="15">
      <c r="A21" s="6" t="s">
        <v>32</v>
      </c>
      <c r="B21" s="1" t="s">
        <v>33</v>
      </c>
      <c r="C21" s="17">
        <v>27141</v>
      </c>
      <c r="D21" s="17">
        <v>25148</v>
      </c>
      <c r="E21" s="17">
        <v>16594</v>
      </c>
      <c r="F21" s="17">
        <v>27305.06317999999</v>
      </c>
      <c r="G21" s="31">
        <v>13692.94</v>
      </c>
      <c r="H21" s="17">
        <v>25046.74</v>
      </c>
      <c r="I21" s="17">
        <v>19907.244</v>
      </c>
      <c r="J21" s="17">
        <v>52761</v>
      </c>
      <c r="K21" s="38">
        <v>37135</v>
      </c>
      <c r="L21" s="25">
        <v>24721</v>
      </c>
      <c r="M21" s="21">
        <v>18980.87</v>
      </c>
      <c r="N21" s="13">
        <f t="shared" si="0"/>
        <v>288432.85718</v>
      </c>
    </row>
    <row r="22" spans="1:14" ht="15">
      <c r="A22" s="6" t="s">
        <v>34</v>
      </c>
      <c r="B22" s="1" t="s">
        <v>35</v>
      </c>
      <c r="C22" s="17">
        <v>7984</v>
      </c>
      <c r="D22" s="17">
        <v>7675</v>
      </c>
      <c r="E22" s="17">
        <v>4998</v>
      </c>
      <c r="F22" s="17">
        <v>7213.06</v>
      </c>
      <c r="G22" s="31">
        <v>4012.63</v>
      </c>
      <c r="H22" s="17">
        <v>8966.429</v>
      </c>
      <c r="I22" s="17">
        <v>6679.352</v>
      </c>
      <c r="J22" s="17">
        <v>15908</v>
      </c>
      <c r="K22" s="38">
        <v>10163</v>
      </c>
      <c r="L22" s="25">
        <v>7233</v>
      </c>
      <c r="M22" s="21">
        <v>6305.04</v>
      </c>
      <c r="N22" s="13">
        <f t="shared" si="0"/>
        <v>87137.511</v>
      </c>
    </row>
    <row r="23" spans="1:14" ht="15">
      <c r="A23" s="6" t="s">
        <v>36</v>
      </c>
      <c r="B23" s="1" t="s">
        <v>37</v>
      </c>
      <c r="C23" s="17">
        <v>49</v>
      </c>
      <c r="D23" s="17">
        <v>109</v>
      </c>
      <c r="E23" s="17">
        <v>7019</v>
      </c>
      <c r="F23" s="17">
        <v>135.11204999999995</v>
      </c>
      <c r="G23" s="31">
        <v>697.34</v>
      </c>
      <c r="H23" s="17">
        <v>72.101</v>
      </c>
      <c r="I23" s="17">
        <v>84.87</v>
      </c>
      <c r="J23" s="17">
        <v>240</v>
      </c>
      <c r="K23" s="38">
        <v>63</v>
      </c>
      <c r="L23" s="25">
        <v>14</v>
      </c>
      <c r="M23" s="21">
        <v>782.9</v>
      </c>
      <c r="N23" s="13">
        <f t="shared" si="0"/>
        <v>9266.323049999999</v>
      </c>
    </row>
    <row r="24" spans="1:14" ht="15">
      <c r="A24" s="6" t="s">
        <v>38</v>
      </c>
      <c r="B24" s="1" t="s">
        <v>39</v>
      </c>
      <c r="C24" s="17">
        <v>650</v>
      </c>
      <c r="D24" s="17">
        <v>438</v>
      </c>
      <c r="E24" s="17">
        <v>286</v>
      </c>
      <c r="F24" s="17">
        <v>118.38095999999999</v>
      </c>
      <c r="G24" s="31">
        <v>2556.82</v>
      </c>
      <c r="H24" s="17">
        <v>1689.569</v>
      </c>
      <c r="I24" s="17">
        <v>1543.42</v>
      </c>
      <c r="J24" s="17">
        <v>865</v>
      </c>
      <c r="K24" s="38">
        <v>796</v>
      </c>
      <c r="L24" s="25">
        <v>701</v>
      </c>
      <c r="M24" s="21">
        <v>1021.02</v>
      </c>
      <c r="N24" s="13">
        <f t="shared" si="0"/>
        <v>10665.20996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31">
        <v>0</v>
      </c>
      <c r="H25" s="17">
        <v>0</v>
      </c>
      <c r="I25" s="17">
        <v>0</v>
      </c>
      <c r="J25" s="30"/>
      <c r="K25" s="38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8186</v>
      </c>
      <c r="E26" s="17">
        <v>0</v>
      </c>
      <c r="F26" s="17">
        <v>0</v>
      </c>
      <c r="G26" s="31">
        <v>0</v>
      </c>
      <c r="H26" s="17">
        <v>0</v>
      </c>
      <c r="I26" s="17">
        <v>0</v>
      </c>
      <c r="J26" s="30"/>
      <c r="K26" s="38">
        <v>6</v>
      </c>
      <c r="L26" s="25">
        <v>0</v>
      </c>
      <c r="M26" s="21">
        <v>0</v>
      </c>
      <c r="N26" s="13">
        <f t="shared" si="0"/>
        <v>8192</v>
      </c>
    </row>
    <row r="27" spans="1:14" ht="15">
      <c r="A27" s="6" t="s">
        <v>44</v>
      </c>
      <c r="B27" s="1" t="s">
        <v>45</v>
      </c>
      <c r="C27" s="17">
        <v>0</v>
      </c>
      <c r="D27" s="17">
        <v>3</v>
      </c>
      <c r="E27" s="17">
        <v>0</v>
      </c>
      <c r="F27" s="17">
        <v>0</v>
      </c>
      <c r="G27" s="31">
        <v>0</v>
      </c>
      <c r="H27" s="17">
        <v>13.518</v>
      </c>
      <c r="I27" s="17">
        <v>0</v>
      </c>
      <c r="J27" s="17">
        <v>1</v>
      </c>
      <c r="K27" s="38">
        <v>0</v>
      </c>
      <c r="L27" s="25">
        <v>3</v>
      </c>
      <c r="M27" s="21">
        <v>0</v>
      </c>
      <c r="N27" s="13">
        <f t="shared" si="0"/>
        <v>20.518</v>
      </c>
    </row>
    <row r="28" spans="1:14" ht="15">
      <c r="A28" s="6" t="s">
        <v>46</v>
      </c>
      <c r="B28" s="1" t="s">
        <v>47</v>
      </c>
      <c r="C28" s="17">
        <v>819</v>
      </c>
      <c r="D28" s="17">
        <v>4400</v>
      </c>
      <c r="E28" s="17">
        <v>527</v>
      </c>
      <c r="F28" s="17">
        <v>80.905</v>
      </c>
      <c r="G28" s="31">
        <v>4915.35</v>
      </c>
      <c r="H28" s="17">
        <v>3913.72787</v>
      </c>
      <c r="I28" s="17">
        <v>8599.032</v>
      </c>
      <c r="J28" s="17">
        <v>9513</v>
      </c>
      <c r="K28" s="38">
        <v>2165</v>
      </c>
      <c r="L28" s="25">
        <v>3093</v>
      </c>
      <c r="M28" s="21">
        <v>13307.98</v>
      </c>
      <c r="N28" s="13">
        <f t="shared" si="0"/>
        <v>51333.994869999995</v>
      </c>
    </row>
    <row r="29" spans="1:14" ht="15">
      <c r="A29" s="6" t="s">
        <v>48</v>
      </c>
      <c r="B29" s="1" t="s">
        <v>49</v>
      </c>
      <c r="C29" s="17">
        <v>30</v>
      </c>
      <c r="D29" s="17">
        <v>0</v>
      </c>
      <c r="E29" s="17">
        <v>168</v>
      </c>
      <c r="F29" s="17">
        <v>0</v>
      </c>
      <c r="G29" s="31">
        <v>218.9</v>
      </c>
      <c r="H29" s="17">
        <v>233.649</v>
      </c>
      <c r="I29" s="17">
        <v>1750.979</v>
      </c>
      <c r="J29" s="30"/>
      <c r="K29" s="38">
        <v>1039</v>
      </c>
      <c r="L29" s="25">
        <v>0</v>
      </c>
      <c r="M29" s="21">
        <v>5.32</v>
      </c>
      <c r="N29" s="13">
        <f t="shared" si="0"/>
        <v>3445.8480000000004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31">
        <v>0</v>
      </c>
      <c r="H30" s="17">
        <v>0</v>
      </c>
      <c r="I30" s="17">
        <v>0</v>
      </c>
      <c r="J30" s="30"/>
      <c r="K30" s="38"/>
      <c r="L30" s="25">
        <v>0</v>
      </c>
      <c r="M30" s="21">
        <v>3.6</v>
      </c>
      <c r="N30" s="13">
        <f t="shared" si="0"/>
        <v>3.6</v>
      </c>
    </row>
    <row r="31" spans="1:14" ht="15">
      <c r="A31" s="6" t="s">
        <v>52</v>
      </c>
      <c r="B31" s="1" t="s">
        <v>53</v>
      </c>
      <c r="C31" s="17">
        <v>0</v>
      </c>
      <c r="D31" s="17">
        <v>23</v>
      </c>
      <c r="E31" s="17">
        <v>3</v>
      </c>
      <c r="F31" s="17">
        <v>0</v>
      </c>
      <c r="G31" s="31">
        <v>60.76</v>
      </c>
      <c r="H31" s="17">
        <v>5859.836</v>
      </c>
      <c r="I31" s="17">
        <v>6235.275</v>
      </c>
      <c r="J31" s="17">
        <v>1139</v>
      </c>
      <c r="K31" s="38"/>
      <c r="L31" s="25">
        <v>0</v>
      </c>
      <c r="M31" s="21">
        <v>987.94</v>
      </c>
      <c r="N31" s="13">
        <f t="shared" si="0"/>
        <v>14308.811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31">
        <v>0</v>
      </c>
      <c r="H32" s="17">
        <v>0</v>
      </c>
      <c r="I32" s="17">
        <v>0</v>
      </c>
      <c r="J32" s="30"/>
      <c r="K32" s="38"/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1468</v>
      </c>
      <c r="D33" s="17">
        <v>2550</v>
      </c>
      <c r="E33" s="17">
        <v>510</v>
      </c>
      <c r="F33" s="17">
        <v>347.9822100000006</v>
      </c>
      <c r="G33" s="31">
        <v>726.93</v>
      </c>
      <c r="H33" s="17">
        <v>3187.625</v>
      </c>
      <c r="I33" s="17">
        <v>3594.871</v>
      </c>
      <c r="J33" s="17">
        <v>1622</v>
      </c>
      <c r="K33" s="38">
        <v>585.4</v>
      </c>
      <c r="L33" s="25">
        <v>1246</v>
      </c>
      <c r="M33" s="21">
        <v>846.76</v>
      </c>
      <c r="N33" s="13">
        <f t="shared" si="0"/>
        <v>16685.56821</v>
      </c>
    </row>
    <row r="34" spans="1:14" ht="15">
      <c r="A34" s="7" t="s">
        <v>58</v>
      </c>
      <c r="B34" s="8" t="s">
        <v>59</v>
      </c>
      <c r="C34" s="17">
        <v>91235</v>
      </c>
      <c r="D34" s="26">
        <f>D3+D4+D5+D6+D7+D8+D9+D16+D19+D26+D27+D28+D29+D30+D31+D32+D33</f>
        <v>210205</v>
      </c>
      <c r="E34" s="17">
        <v>48670</v>
      </c>
      <c r="F34" s="17">
        <v>39734.499359999994</v>
      </c>
      <c r="G34" s="32">
        <v>103418.96</v>
      </c>
      <c r="H34" s="17">
        <v>117963.828</v>
      </c>
      <c r="I34" s="17">
        <f>I3+I5+I4+I6+I7+I8+I9+I16+I19+I26+I27+I28+I29+I30+I32+I31+I33</f>
        <v>224018.73099999997</v>
      </c>
      <c r="J34" s="20">
        <f>SUM(J3:J10,J13,J19,J26:J33)</f>
        <v>163402</v>
      </c>
      <c r="K34" s="39">
        <f>SUM(K3:K10)+K13+K19+SUM(K26:K33)</f>
        <v>84201.4</v>
      </c>
      <c r="L34" s="25">
        <v>55785.969</v>
      </c>
      <c r="M34" s="22">
        <f>SUM(M3:M9)+M16+M19+SUM(M26:M33)</f>
        <v>83136.3</v>
      </c>
      <c r="N34" s="9">
        <f t="shared" si="0"/>
        <v>1221771.68736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73</v>
      </c>
    </row>
    <row r="2" spans="1:14" s="16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5">
        <v>11761</v>
      </c>
      <c r="D3" s="17">
        <v>23291</v>
      </c>
      <c r="E3" s="17">
        <v>1905</v>
      </c>
      <c r="F3" s="17">
        <v>1088.658</v>
      </c>
      <c r="G3" s="31">
        <v>6829.17</v>
      </c>
      <c r="H3" s="19">
        <v>6703.521</v>
      </c>
      <c r="I3" s="17">
        <v>58262.842</v>
      </c>
      <c r="J3" s="17">
        <v>8731</v>
      </c>
      <c r="K3" s="42">
        <v>2867</v>
      </c>
      <c r="L3" s="25">
        <v>4689</v>
      </c>
      <c r="M3" s="21">
        <v>2421.72</v>
      </c>
      <c r="N3" s="13">
        <f>SUM(C3:M3)</f>
        <v>128549.911</v>
      </c>
    </row>
    <row r="4" spans="1:14" ht="15">
      <c r="A4" s="6" t="s">
        <v>2</v>
      </c>
      <c r="B4" s="1" t="s">
        <v>3</v>
      </c>
      <c r="C4" s="25">
        <v>21631</v>
      </c>
      <c r="D4" s="17">
        <v>20585</v>
      </c>
      <c r="E4" s="17">
        <v>4267</v>
      </c>
      <c r="F4" s="17">
        <v>0</v>
      </c>
      <c r="G4" s="31">
        <v>27636.18</v>
      </c>
      <c r="H4" s="19">
        <v>6190.586</v>
      </c>
      <c r="I4" s="17">
        <v>33295.013</v>
      </c>
      <c r="J4" s="17">
        <v>9719</v>
      </c>
      <c r="K4" s="42">
        <v>-434</v>
      </c>
      <c r="L4" s="25">
        <v>0</v>
      </c>
      <c r="M4" s="21">
        <v>3816.02</v>
      </c>
      <c r="N4" s="13">
        <f aca="true" t="shared" si="0" ref="N4:N34">SUM(C4:M4)</f>
        <v>126705.79899999998</v>
      </c>
    </row>
    <row r="5" spans="1:14" ht="15">
      <c r="A5" s="6" t="s">
        <v>4</v>
      </c>
      <c r="B5" s="1" t="s">
        <v>5</v>
      </c>
      <c r="C5" s="25">
        <v>4737</v>
      </c>
      <c r="D5" s="17">
        <v>7095</v>
      </c>
      <c r="E5" s="17">
        <v>7256</v>
      </c>
      <c r="F5" s="17">
        <v>888.32</v>
      </c>
      <c r="G5" s="31">
        <v>5928.91</v>
      </c>
      <c r="H5" s="19">
        <v>12545.598</v>
      </c>
      <c r="I5" s="17">
        <v>13077.707</v>
      </c>
      <c r="J5" s="17">
        <v>11080</v>
      </c>
      <c r="K5" s="42">
        <v>4857</v>
      </c>
      <c r="L5" s="25">
        <v>7193</v>
      </c>
      <c r="M5" s="21">
        <v>5732.51</v>
      </c>
      <c r="N5" s="13">
        <f t="shared" si="0"/>
        <v>80391.045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31">
        <v>0</v>
      </c>
      <c r="H6" s="19">
        <v>0</v>
      </c>
      <c r="I6" s="17">
        <v>0</v>
      </c>
      <c r="J6" s="17"/>
      <c r="K6" s="42">
        <v>0</v>
      </c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78100</v>
      </c>
      <c r="E7" s="17">
        <v>0</v>
      </c>
      <c r="F7" s="17">
        <v>0</v>
      </c>
      <c r="G7" s="31">
        <v>0</v>
      </c>
      <c r="H7" s="19">
        <v>0</v>
      </c>
      <c r="I7" s="17">
        <v>0</v>
      </c>
      <c r="J7" s="17"/>
      <c r="K7" s="42">
        <v>0</v>
      </c>
      <c r="L7" s="25">
        <v>115</v>
      </c>
      <c r="M7" s="21">
        <v>0</v>
      </c>
      <c r="N7" s="13">
        <f t="shared" si="0"/>
        <v>78215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31">
        <v>0</v>
      </c>
      <c r="H8" s="19">
        <v>0</v>
      </c>
      <c r="I8" s="17">
        <v>0</v>
      </c>
      <c r="J8" s="17"/>
      <c r="K8" s="42">
        <v>0</v>
      </c>
      <c r="L8" s="25">
        <v>13</v>
      </c>
      <c r="M8" s="21">
        <v>0</v>
      </c>
      <c r="N8" s="13">
        <f t="shared" si="0"/>
        <v>13</v>
      </c>
    </row>
    <row r="9" spans="1:14" ht="15">
      <c r="A9" s="6" t="s">
        <v>12</v>
      </c>
      <c r="B9" s="1" t="s">
        <v>13</v>
      </c>
      <c r="C9" s="25">
        <v>0</v>
      </c>
      <c r="D9" s="17">
        <v>643</v>
      </c>
      <c r="E9" s="17">
        <v>1669</v>
      </c>
      <c r="F9" s="17">
        <v>0</v>
      </c>
      <c r="G9" s="31">
        <v>3089.44</v>
      </c>
      <c r="H9" s="19">
        <v>67.902</v>
      </c>
      <c r="I9" s="17">
        <v>1451.403</v>
      </c>
      <c r="J9" s="17">
        <v>5646</v>
      </c>
      <c r="K9" s="42">
        <v>170</v>
      </c>
      <c r="L9" s="25">
        <v>123</v>
      </c>
      <c r="M9" s="21">
        <v>130.16</v>
      </c>
      <c r="N9" s="13">
        <f t="shared" si="0"/>
        <v>12989.905</v>
      </c>
    </row>
    <row r="10" spans="1:14" ht="15">
      <c r="A10" s="6" t="s">
        <v>14</v>
      </c>
      <c r="B10" s="1" t="s">
        <v>15</v>
      </c>
      <c r="C10" s="25">
        <v>6387</v>
      </c>
      <c r="D10" s="17">
        <f>D11+D12</f>
        <v>8820</v>
      </c>
      <c r="E10" s="17">
        <v>4443</v>
      </c>
      <c r="F10" s="17">
        <v>250.27</v>
      </c>
      <c r="G10" s="31">
        <v>10004.15</v>
      </c>
      <c r="H10" s="19">
        <v>11242.43058</v>
      </c>
      <c r="I10" s="17">
        <f>I11+I12</f>
        <v>2885.990541095925</v>
      </c>
      <c r="J10" s="17">
        <f aca="true" t="shared" si="1" ref="J10">SUM(J11:J12)</f>
        <v>6319</v>
      </c>
      <c r="K10" s="43">
        <f>K11+K12</f>
        <v>1328</v>
      </c>
      <c r="L10" s="25">
        <v>3064</v>
      </c>
      <c r="M10" s="21">
        <f>SUM(M11:M12)</f>
        <v>6572.06</v>
      </c>
      <c r="N10" s="13">
        <f t="shared" si="0"/>
        <v>61315.90112109592</v>
      </c>
    </row>
    <row r="11" spans="1:14" ht="15">
      <c r="A11" s="6" t="s">
        <v>16</v>
      </c>
      <c r="B11" s="1" t="s">
        <v>17</v>
      </c>
      <c r="C11" s="25">
        <v>1862</v>
      </c>
      <c r="D11" s="17">
        <v>1612</v>
      </c>
      <c r="E11" s="17">
        <v>2772</v>
      </c>
      <c r="F11" s="17">
        <v>141.763</v>
      </c>
      <c r="G11" s="31">
        <v>1125.9</v>
      </c>
      <c r="H11" s="17">
        <v>2254.28917</v>
      </c>
      <c r="I11" s="17">
        <v>559.5935610907995</v>
      </c>
      <c r="J11" s="17">
        <v>1100</v>
      </c>
      <c r="K11" s="42">
        <v>259</v>
      </c>
      <c r="L11" s="25">
        <v>984</v>
      </c>
      <c r="M11" s="21">
        <v>285.14</v>
      </c>
      <c r="N11" s="13">
        <f t="shared" si="0"/>
        <v>12955.6857310908</v>
      </c>
    </row>
    <row r="12" spans="1:14" ht="15">
      <c r="A12" s="6" t="s">
        <v>18</v>
      </c>
      <c r="B12" s="1" t="s">
        <v>19</v>
      </c>
      <c r="C12" s="25">
        <v>4525</v>
      </c>
      <c r="D12" s="17">
        <v>7208</v>
      </c>
      <c r="E12" s="17">
        <v>1671</v>
      </c>
      <c r="F12" s="17">
        <v>108.507</v>
      </c>
      <c r="G12" s="31">
        <v>8878.26</v>
      </c>
      <c r="H12" s="17">
        <v>8988.14141</v>
      </c>
      <c r="I12" s="17">
        <v>2326.3969800051254</v>
      </c>
      <c r="J12" s="17">
        <v>5219</v>
      </c>
      <c r="K12" s="42">
        <v>1069</v>
      </c>
      <c r="L12" s="25">
        <v>2080</v>
      </c>
      <c r="M12" s="21">
        <v>6286.92</v>
      </c>
      <c r="N12" s="13">
        <f t="shared" si="0"/>
        <v>48360.22539000512</v>
      </c>
    </row>
    <row r="13" spans="1:14" ht="15">
      <c r="A13" s="6" t="s">
        <v>20</v>
      </c>
      <c r="B13" s="1" t="s">
        <v>21</v>
      </c>
      <c r="C13" s="25">
        <v>1702</v>
      </c>
      <c r="D13" s="17">
        <f>D14+D15</f>
        <v>9130</v>
      </c>
      <c r="E13" s="17">
        <v>9724</v>
      </c>
      <c r="F13" s="17">
        <v>100.711</v>
      </c>
      <c r="G13" s="31">
        <v>13293.12</v>
      </c>
      <c r="H13" s="19">
        <v>22708.158489999998</v>
      </c>
      <c r="I13" s="17">
        <f>I14+I15</f>
        <v>7527.198458904076</v>
      </c>
      <c r="J13" s="17">
        <f aca="true" t="shared" si="2" ref="J13">SUM(J14:J15)</f>
        <v>9345</v>
      </c>
      <c r="K13" s="43">
        <f>K14+K15</f>
        <v>13324</v>
      </c>
      <c r="L13" s="25">
        <v>1432.456</v>
      </c>
      <c r="M13" s="21">
        <f>SUM(M14:M15)</f>
        <v>2655.9</v>
      </c>
      <c r="N13" s="13">
        <f t="shared" si="0"/>
        <v>90942.54394890406</v>
      </c>
    </row>
    <row r="14" spans="1:14" ht="15">
      <c r="A14" s="6" t="s">
        <v>16</v>
      </c>
      <c r="B14" s="1" t="s">
        <v>22</v>
      </c>
      <c r="C14" s="25">
        <v>527</v>
      </c>
      <c r="D14" s="17">
        <v>1929</v>
      </c>
      <c r="E14" s="17">
        <v>6501</v>
      </c>
      <c r="F14" s="17">
        <v>53.805</v>
      </c>
      <c r="G14" s="31">
        <v>2033.2</v>
      </c>
      <c r="H14" s="17">
        <v>4930.92109</v>
      </c>
      <c r="I14" s="17">
        <v>1966.4544389092005</v>
      </c>
      <c r="J14" s="17">
        <v>337</v>
      </c>
      <c r="K14" s="42">
        <v>491</v>
      </c>
      <c r="L14" s="25">
        <v>169</v>
      </c>
      <c r="M14" s="21">
        <v>204.33</v>
      </c>
      <c r="N14" s="13">
        <f t="shared" si="0"/>
        <v>19142.710528909203</v>
      </c>
    </row>
    <row r="15" spans="1:14" ht="15">
      <c r="A15" s="6" t="s">
        <v>18</v>
      </c>
      <c r="B15" s="1" t="s">
        <v>23</v>
      </c>
      <c r="C15" s="25">
        <v>1175</v>
      </c>
      <c r="D15" s="17">
        <v>7201</v>
      </c>
      <c r="E15" s="17">
        <v>3223</v>
      </c>
      <c r="F15" s="17">
        <v>46.906</v>
      </c>
      <c r="G15" s="31">
        <v>11259.92</v>
      </c>
      <c r="H15" s="17">
        <v>17777.237399999998</v>
      </c>
      <c r="I15" s="17">
        <v>5560.744019994875</v>
      </c>
      <c r="J15" s="17">
        <v>9008</v>
      </c>
      <c r="K15" s="42">
        <v>12833</v>
      </c>
      <c r="L15" s="25">
        <v>1263.456</v>
      </c>
      <c r="M15" s="21">
        <v>2451.57</v>
      </c>
      <c r="N15" s="13">
        <f t="shared" si="0"/>
        <v>71799.83341999489</v>
      </c>
    </row>
    <row r="16" spans="1:14" ht="15">
      <c r="A16" s="6" t="s">
        <v>24</v>
      </c>
      <c r="B16" s="1" t="s">
        <v>25</v>
      </c>
      <c r="C16" s="25">
        <v>8089</v>
      </c>
      <c r="D16" s="17">
        <f>D17+D18</f>
        <v>17950</v>
      </c>
      <c r="E16" s="17">
        <v>14167</v>
      </c>
      <c r="F16" s="17">
        <v>350.981</v>
      </c>
      <c r="G16" s="31">
        <v>23297.27</v>
      </c>
      <c r="H16" s="19">
        <v>33950.58907</v>
      </c>
      <c r="I16" s="17">
        <f aca="true" t="shared" si="3" ref="I16">I17+I18</f>
        <v>10413.189</v>
      </c>
      <c r="J16" s="17">
        <f aca="true" t="shared" si="4" ref="J16">SUM(J17:J18)</f>
        <v>15664</v>
      </c>
      <c r="K16" s="43">
        <f>K17+K18</f>
        <v>14652</v>
      </c>
      <c r="L16" s="25">
        <v>4496.456</v>
      </c>
      <c r="M16" s="21">
        <f>SUM(M17:M18)</f>
        <v>9227.96</v>
      </c>
      <c r="N16" s="13">
        <f t="shared" si="0"/>
        <v>152258.44507</v>
      </c>
    </row>
    <row r="17" spans="1:14" ht="15">
      <c r="A17" s="6" t="s">
        <v>16</v>
      </c>
      <c r="B17" s="1" t="s">
        <v>26</v>
      </c>
      <c r="C17" s="25">
        <v>2389</v>
      </c>
      <c r="D17" s="17">
        <f aca="true" t="shared" si="5" ref="D17:D18">D11+D14</f>
        <v>3541</v>
      </c>
      <c r="E17" s="17">
        <v>9273</v>
      </c>
      <c r="F17" s="17">
        <v>195.568</v>
      </c>
      <c r="G17" s="31">
        <v>3159.1</v>
      </c>
      <c r="H17" s="17">
        <v>7185.21026</v>
      </c>
      <c r="I17" s="17">
        <f>I11+I14</f>
        <v>2526.048</v>
      </c>
      <c r="J17" s="17">
        <f aca="true" t="shared" si="6" ref="J17:J18">J11+J14</f>
        <v>1437</v>
      </c>
      <c r="K17" s="44">
        <f>K11+K14</f>
        <v>750</v>
      </c>
      <c r="L17" s="25">
        <v>1153</v>
      </c>
      <c r="M17" s="21">
        <f aca="true" t="shared" si="7" ref="M17:M18">M11+M14</f>
        <v>489.47</v>
      </c>
      <c r="N17" s="13">
        <f t="shared" si="0"/>
        <v>32098.396259999998</v>
      </c>
    </row>
    <row r="18" spans="1:14" ht="15">
      <c r="A18" s="6" t="s">
        <v>18</v>
      </c>
      <c r="B18" s="1" t="s">
        <v>27</v>
      </c>
      <c r="C18" s="25">
        <v>5700</v>
      </c>
      <c r="D18" s="17">
        <f t="shared" si="5"/>
        <v>14409</v>
      </c>
      <c r="E18" s="17">
        <v>4894</v>
      </c>
      <c r="F18" s="17">
        <v>155.413</v>
      </c>
      <c r="G18" s="31">
        <v>20138.17</v>
      </c>
      <c r="H18" s="17">
        <v>26765.37881</v>
      </c>
      <c r="I18" s="17">
        <f>I12+I15</f>
        <v>7887.1410000000005</v>
      </c>
      <c r="J18" s="17">
        <f t="shared" si="6"/>
        <v>14227</v>
      </c>
      <c r="K18" s="44">
        <f>K12+K15</f>
        <v>13902</v>
      </c>
      <c r="L18" s="25">
        <v>3343.456</v>
      </c>
      <c r="M18" s="21">
        <f t="shared" si="7"/>
        <v>8738.49</v>
      </c>
      <c r="N18" s="13">
        <f t="shared" si="0"/>
        <v>120160.04881000001</v>
      </c>
    </row>
    <row r="19" spans="1:14" ht="15">
      <c r="A19" s="6" t="s">
        <v>28</v>
      </c>
      <c r="B19" s="1" t="s">
        <v>29</v>
      </c>
      <c r="C19" s="25">
        <v>27670</v>
      </c>
      <c r="D19" s="17">
        <f>D20+D24+D25</f>
        <v>30003</v>
      </c>
      <c r="E19" s="17">
        <v>41563</v>
      </c>
      <c r="F19" s="17">
        <v>24104.859</v>
      </c>
      <c r="G19" s="31">
        <v>20657.88</v>
      </c>
      <c r="H19" s="19">
        <f aca="true" t="shared" si="8" ref="H19:I19">H20+H24+H25</f>
        <v>32699.037000000004</v>
      </c>
      <c r="I19" s="17">
        <f t="shared" si="8"/>
        <v>31414.501</v>
      </c>
      <c r="J19" s="17">
        <f aca="true" t="shared" si="9" ref="J19">SUM(J20,J24:J25)</f>
        <v>59734</v>
      </c>
      <c r="K19" s="43">
        <f>SUM(K21:K25)</f>
        <v>45893</v>
      </c>
      <c r="L19" s="25">
        <v>29476.538</v>
      </c>
      <c r="M19" s="21">
        <f>M20+M24+M25</f>
        <v>24204.83</v>
      </c>
      <c r="N19" s="13">
        <f t="shared" si="0"/>
        <v>367420.645</v>
      </c>
    </row>
    <row r="20" spans="1:14" ht="15">
      <c r="A20" s="6" t="s">
        <v>30</v>
      </c>
      <c r="B20" s="1" t="s">
        <v>31</v>
      </c>
      <c r="C20" s="25">
        <v>27264</v>
      </c>
      <c r="D20" s="17">
        <f>SUM(D21:D23)</f>
        <v>29485</v>
      </c>
      <c r="E20" s="17">
        <v>41016</v>
      </c>
      <c r="F20" s="17">
        <v>24104.859</v>
      </c>
      <c r="G20" s="31">
        <v>18455.31</v>
      </c>
      <c r="H20" s="19">
        <f>H21+H22+H23</f>
        <v>31238.260000000002</v>
      </c>
      <c r="I20" s="17">
        <f aca="true" t="shared" si="10" ref="I20">I21+I22+I23</f>
        <v>29806.16</v>
      </c>
      <c r="J20" s="17">
        <f aca="true" t="shared" si="11" ref="J20">SUM(J21:J23)</f>
        <v>59229</v>
      </c>
      <c r="K20" s="17">
        <f>K21+K22+K23</f>
        <v>45291</v>
      </c>
      <c r="L20" s="25">
        <v>28549.538</v>
      </c>
      <c r="M20" s="21">
        <f>SUM(M21:M23)</f>
        <v>23267.5</v>
      </c>
      <c r="N20" s="13">
        <f t="shared" si="0"/>
        <v>357706.62700000004</v>
      </c>
    </row>
    <row r="21" spans="1:14" ht="15">
      <c r="A21" s="6" t="s">
        <v>32</v>
      </c>
      <c r="B21" s="1" t="s">
        <v>33</v>
      </c>
      <c r="C21" s="25">
        <v>21143</v>
      </c>
      <c r="D21" s="17">
        <v>22527</v>
      </c>
      <c r="E21" s="17">
        <v>27721</v>
      </c>
      <c r="F21" s="17">
        <v>19305.183</v>
      </c>
      <c r="G21" s="31">
        <v>14097.21</v>
      </c>
      <c r="H21" s="17">
        <v>23001.678</v>
      </c>
      <c r="I21" s="17">
        <v>22239.029</v>
      </c>
      <c r="J21" s="17">
        <v>46250</v>
      </c>
      <c r="K21" s="42">
        <v>36045</v>
      </c>
      <c r="L21" s="25">
        <v>21764.838</v>
      </c>
      <c r="M21" s="21">
        <v>17859.14</v>
      </c>
      <c r="N21" s="13">
        <f t="shared" si="0"/>
        <v>271953.078</v>
      </c>
    </row>
    <row r="22" spans="1:14" ht="15">
      <c r="A22" s="6" t="s">
        <v>34</v>
      </c>
      <c r="B22" s="1" t="s">
        <v>35</v>
      </c>
      <c r="C22" s="25">
        <v>6109</v>
      </c>
      <c r="D22" s="17">
        <v>6847</v>
      </c>
      <c r="E22" s="17">
        <v>6745</v>
      </c>
      <c r="F22" s="17">
        <v>4643.588</v>
      </c>
      <c r="G22" s="31">
        <v>3797.3</v>
      </c>
      <c r="H22" s="17">
        <v>7883.31</v>
      </c>
      <c r="I22" s="17">
        <v>7502.556</v>
      </c>
      <c r="J22" s="17">
        <v>12801</v>
      </c>
      <c r="K22" s="42">
        <v>9208</v>
      </c>
      <c r="L22" s="25">
        <v>6714.7</v>
      </c>
      <c r="M22" s="21">
        <v>5329.64</v>
      </c>
      <c r="N22" s="13">
        <f t="shared" si="0"/>
        <v>77581.09399999998</v>
      </c>
    </row>
    <row r="23" spans="1:14" ht="15">
      <c r="A23" s="6" t="s">
        <v>36</v>
      </c>
      <c r="B23" s="1" t="s">
        <v>37</v>
      </c>
      <c r="C23" s="25">
        <v>12</v>
      </c>
      <c r="D23" s="17">
        <v>111</v>
      </c>
      <c r="E23" s="17">
        <v>6550</v>
      </c>
      <c r="F23" s="17">
        <v>156.088</v>
      </c>
      <c r="G23" s="31">
        <v>560.8</v>
      </c>
      <c r="H23" s="17">
        <v>353.272</v>
      </c>
      <c r="I23" s="17">
        <v>64.575</v>
      </c>
      <c r="J23" s="17">
        <v>178</v>
      </c>
      <c r="K23" s="42">
        <v>38</v>
      </c>
      <c r="L23" s="25">
        <v>70</v>
      </c>
      <c r="M23" s="21">
        <v>78.72</v>
      </c>
      <c r="N23" s="13">
        <f t="shared" si="0"/>
        <v>8172.455</v>
      </c>
    </row>
    <row r="24" spans="1:14" ht="15">
      <c r="A24" s="6" t="s">
        <v>38</v>
      </c>
      <c r="B24" s="1" t="s">
        <v>39</v>
      </c>
      <c r="C24" s="25">
        <v>406</v>
      </c>
      <c r="D24" s="17">
        <v>518</v>
      </c>
      <c r="E24" s="17">
        <v>547</v>
      </c>
      <c r="F24" s="17">
        <v>0</v>
      </c>
      <c r="G24" s="31">
        <v>2202.57</v>
      </c>
      <c r="H24" s="17">
        <v>1460.777</v>
      </c>
      <c r="I24" s="17">
        <v>1608.341</v>
      </c>
      <c r="J24" s="17">
        <v>505</v>
      </c>
      <c r="K24" s="42">
        <v>602</v>
      </c>
      <c r="L24" s="25">
        <v>927</v>
      </c>
      <c r="M24" s="21">
        <v>937.33</v>
      </c>
      <c r="N24" s="13">
        <f t="shared" si="0"/>
        <v>9714.018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31">
        <v>0</v>
      </c>
      <c r="H25" s="17">
        <v>0</v>
      </c>
      <c r="I25" s="17">
        <v>0</v>
      </c>
      <c r="J25" s="17"/>
      <c r="K25" s="42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5">
        <v>0</v>
      </c>
      <c r="D26" s="17">
        <v>6300</v>
      </c>
      <c r="E26" s="17">
        <v>0</v>
      </c>
      <c r="F26" s="17">
        <v>0</v>
      </c>
      <c r="G26" s="31">
        <v>0</v>
      </c>
      <c r="H26" s="19">
        <v>0</v>
      </c>
      <c r="I26" s="17">
        <v>0</v>
      </c>
      <c r="J26" s="17"/>
      <c r="K26" s="42">
        <v>0</v>
      </c>
      <c r="L26" s="25">
        <v>0</v>
      </c>
      <c r="M26" s="21">
        <v>0</v>
      </c>
      <c r="N26" s="13">
        <f t="shared" si="0"/>
        <v>6300</v>
      </c>
    </row>
    <row r="27" spans="1:14" ht="15">
      <c r="A27" s="6" t="s">
        <v>44</v>
      </c>
      <c r="B27" s="1" t="s">
        <v>45</v>
      </c>
      <c r="C27" s="25">
        <v>6</v>
      </c>
      <c r="D27" s="17">
        <v>2</v>
      </c>
      <c r="E27" s="17">
        <v>0</v>
      </c>
      <c r="F27" s="17">
        <v>0</v>
      </c>
      <c r="G27" s="31">
        <v>1.91</v>
      </c>
      <c r="H27" s="19">
        <v>1.432</v>
      </c>
      <c r="I27" s="17">
        <v>3.3</v>
      </c>
      <c r="J27" s="17"/>
      <c r="K27" s="42">
        <v>0</v>
      </c>
      <c r="L27" s="25">
        <v>0</v>
      </c>
      <c r="M27" s="21">
        <v>7.37</v>
      </c>
      <c r="N27" s="13">
        <f t="shared" si="0"/>
        <v>22.012</v>
      </c>
    </row>
    <row r="28" spans="1:14" ht="15">
      <c r="A28" s="6" t="s">
        <v>46</v>
      </c>
      <c r="B28" s="1" t="s">
        <v>47</v>
      </c>
      <c r="C28" s="25">
        <v>637</v>
      </c>
      <c r="D28" s="17">
        <v>3477</v>
      </c>
      <c r="E28" s="17">
        <v>525</v>
      </c>
      <c r="F28" s="17">
        <v>63.104</v>
      </c>
      <c r="G28" s="31">
        <v>4491.79</v>
      </c>
      <c r="H28" s="19">
        <v>3903.44193</v>
      </c>
      <c r="I28" s="17">
        <v>7521.602</v>
      </c>
      <c r="J28" s="17">
        <v>6645</v>
      </c>
      <c r="K28" s="42">
        <v>3300</v>
      </c>
      <c r="L28" s="25">
        <v>2892</v>
      </c>
      <c r="M28" s="21">
        <v>11002.3</v>
      </c>
      <c r="N28" s="13">
        <f t="shared" si="0"/>
        <v>44458.23793</v>
      </c>
    </row>
    <row r="29" spans="1:14" ht="15">
      <c r="A29" s="6" t="s">
        <v>48</v>
      </c>
      <c r="B29" s="1" t="s">
        <v>49</v>
      </c>
      <c r="C29" s="25">
        <v>483</v>
      </c>
      <c r="D29" s="17">
        <v>0</v>
      </c>
      <c r="E29" s="17">
        <v>23</v>
      </c>
      <c r="F29" s="17">
        <v>0</v>
      </c>
      <c r="G29" s="31">
        <v>193.91</v>
      </c>
      <c r="H29" s="19">
        <v>4334.469</v>
      </c>
      <c r="I29" s="17">
        <v>1009.784</v>
      </c>
      <c r="J29" s="17"/>
      <c r="K29" s="42">
        <v>734</v>
      </c>
      <c r="L29" s="25">
        <v>0</v>
      </c>
      <c r="M29" s="21">
        <v>0</v>
      </c>
      <c r="N29" s="13">
        <f t="shared" si="0"/>
        <v>6778.163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31">
        <v>0</v>
      </c>
      <c r="H30" s="19">
        <v>0</v>
      </c>
      <c r="I30" s="17"/>
      <c r="J30" s="17"/>
      <c r="K30" s="42">
        <v>0</v>
      </c>
      <c r="L30" s="25">
        <v>0</v>
      </c>
      <c r="M30" s="21">
        <v>1.8</v>
      </c>
      <c r="N30" s="13">
        <f t="shared" si="0"/>
        <v>1.8</v>
      </c>
    </row>
    <row r="31" spans="1:14" ht="15">
      <c r="A31" s="6" t="s">
        <v>52</v>
      </c>
      <c r="B31" s="1" t="s">
        <v>53</v>
      </c>
      <c r="C31" s="25">
        <v>3</v>
      </c>
      <c r="D31" s="17">
        <v>31</v>
      </c>
      <c r="E31" s="17">
        <v>0</v>
      </c>
      <c r="F31" s="17">
        <v>0</v>
      </c>
      <c r="G31" s="31">
        <v>41.59</v>
      </c>
      <c r="H31" s="19">
        <v>1433.766</v>
      </c>
      <c r="I31" s="17">
        <v>142.48</v>
      </c>
      <c r="J31" s="17">
        <v>1016</v>
      </c>
      <c r="K31" s="42">
        <v>0</v>
      </c>
      <c r="L31" s="25">
        <v>0</v>
      </c>
      <c r="M31" s="21">
        <v>96.24</v>
      </c>
      <c r="N31" s="13">
        <f t="shared" si="0"/>
        <v>2764.076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31">
        <v>0</v>
      </c>
      <c r="H32" s="19">
        <v>0</v>
      </c>
      <c r="I32" s="17"/>
      <c r="J32" s="17"/>
      <c r="K32" s="42">
        <v>0</v>
      </c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5">
        <v>1230</v>
      </c>
      <c r="D33" s="17">
        <v>3213</v>
      </c>
      <c r="E33" s="17">
        <v>463</v>
      </c>
      <c r="F33" s="17">
        <v>299.86282000000057</v>
      </c>
      <c r="G33" s="31">
        <v>691.85</v>
      </c>
      <c r="H33" s="19">
        <v>2680.693</v>
      </c>
      <c r="I33" s="17">
        <v>3768.657</v>
      </c>
      <c r="J33" s="17">
        <v>1398</v>
      </c>
      <c r="K33" s="42">
        <v>741</v>
      </c>
      <c r="L33" s="25">
        <v>1148</v>
      </c>
      <c r="M33" s="21">
        <v>720.24</v>
      </c>
      <c r="N33" s="13">
        <f t="shared" si="0"/>
        <v>16354.302819999999</v>
      </c>
    </row>
    <row r="34" spans="1:14" ht="15">
      <c r="A34" s="7" t="s">
        <v>58</v>
      </c>
      <c r="B34" s="8" t="s">
        <v>59</v>
      </c>
      <c r="C34" s="25">
        <v>76247</v>
      </c>
      <c r="D34" s="26">
        <f>D3+D4+D5+D6+D7+D8+D9+D16+D19+D26+D27+D28+D29+D30+D31+D32+D33</f>
        <v>190690</v>
      </c>
      <c r="E34" s="17">
        <v>71838</v>
      </c>
      <c r="F34" s="17">
        <v>26795.78482</v>
      </c>
      <c r="G34" s="32">
        <v>92859.89</v>
      </c>
      <c r="H34" s="19">
        <v>104511.035</v>
      </c>
      <c r="I34" s="17">
        <f>I3+I5+I4+I6+I7+I8+I9+I16+I19+I26+I27+I28+I29+I30+I32+I31+I33</f>
        <v>160360.47800000003</v>
      </c>
      <c r="J34" s="20">
        <f>SUM(J3:J10,J13,J19,J26:J33)</f>
        <v>119633</v>
      </c>
      <c r="K34" s="39">
        <f>SUM(K3:K10)+K13+K19+SUM(K26:K33)</f>
        <v>72780</v>
      </c>
      <c r="L34" s="25">
        <v>50145.994</v>
      </c>
      <c r="M34" s="22">
        <f>SUM(M3:M9)+M16+M19+SUM(M26:M33)</f>
        <v>57361.149999999994</v>
      </c>
      <c r="N34" s="9">
        <f t="shared" si="0"/>
        <v>1023222.33182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74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5265</v>
      </c>
      <c r="D3" s="17">
        <v>5672</v>
      </c>
      <c r="E3" s="17">
        <v>566</v>
      </c>
      <c r="F3" s="17">
        <v>431</v>
      </c>
      <c r="G3" s="31">
        <v>1738.31</v>
      </c>
      <c r="H3" s="17">
        <v>2024.477</v>
      </c>
      <c r="I3" s="17">
        <v>2780.445</v>
      </c>
      <c r="J3" s="17">
        <v>1498</v>
      </c>
      <c r="K3" s="17">
        <v>191</v>
      </c>
      <c r="L3" s="25">
        <v>649</v>
      </c>
      <c r="M3" s="21">
        <v>2685.54</v>
      </c>
      <c r="N3" s="13">
        <f>SUM(C3:M3)</f>
        <v>23500.772</v>
      </c>
    </row>
    <row r="4" spans="1:14" ht="15">
      <c r="A4" s="6" t="s">
        <v>2</v>
      </c>
      <c r="B4" s="1" t="s">
        <v>3</v>
      </c>
      <c r="C4" s="17">
        <v>11171</v>
      </c>
      <c r="D4" s="17">
        <v>8799</v>
      </c>
      <c r="E4" s="17">
        <v>779</v>
      </c>
      <c r="F4" s="17">
        <v>0</v>
      </c>
      <c r="G4" s="31">
        <v>14417.88</v>
      </c>
      <c r="H4" s="17">
        <v>6263.963</v>
      </c>
      <c r="I4" s="17">
        <v>9944.737</v>
      </c>
      <c r="J4" s="17">
        <v>2566</v>
      </c>
      <c r="K4" s="17">
        <v>175</v>
      </c>
      <c r="L4" s="25">
        <v>0</v>
      </c>
      <c r="M4" s="21">
        <v>2887.51</v>
      </c>
      <c r="N4" s="13">
        <f aca="true" t="shared" si="0" ref="N4:N34">SUM(C4:M4)</f>
        <v>57004.09</v>
      </c>
    </row>
    <row r="5" spans="1:14" ht="15">
      <c r="A5" s="6" t="s">
        <v>4</v>
      </c>
      <c r="B5" s="1" t="s">
        <v>5</v>
      </c>
      <c r="C5" s="17">
        <v>2979</v>
      </c>
      <c r="D5" s="17">
        <v>4751</v>
      </c>
      <c r="E5" s="17">
        <v>2620</v>
      </c>
      <c r="F5" s="17">
        <v>321</v>
      </c>
      <c r="G5" s="31">
        <v>2856.99</v>
      </c>
      <c r="H5" s="17">
        <v>10934.9</v>
      </c>
      <c r="I5" s="17">
        <v>7632.875</v>
      </c>
      <c r="J5" s="17">
        <v>3791</v>
      </c>
      <c r="K5" s="17">
        <v>381</v>
      </c>
      <c r="L5" s="25">
        <v>2418</v>
      </c>
      <c r="M5" s="21">
        <v>4595.21</v>
      </c>
      <c r="N5" s="13">
        <f t="shared" si="0"/>
        <v>43280.975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31">
        <v>0</v>
      </c>
      <c r="H6" s="17">
        <v>0</v>
      </c>
      <c r="I6" s="17">
        <v>0</v>
      </c>
      <c r="J6" s="30"/>
      <c r="K6" s="17"/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31">
        <v>0</v>
      </c>
      <c r="H7" s="17">
        <v>0</v>
      </c>
      <c r="I7" s="17">
        <v>0</v>
      </c>
      <c r="J7" s="30"/>
      <c r="K7" s="17"/>
      <c r="L7" s="25">
        <v>0</v>
      </c>
      <c r="M7" s="21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31">
        <v>0</v>
      </c>
      <c r="H8" s="17">
        <v>0</v>
      </c>
      <c r="I8" s="17">
        <v>0</v>
      </c>
      <c r="J8" s="30"/>
      <c r="K8" s="17"/>
      <c r="L8" s="25">
        <v>0</v>
      </c>
      <c r="M8" s="21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0</v>
      </c>
      <c r="D9" s="17">
        <v>0</v>
      </c>
      <c r="E9" s="17">
        <v>40</v>
      </c>
      <c r="F9" s="17">
        <v>0</v>
      </c>
      <c r="G9" s="31">
        <v>0</v>
      </c>
      <c r="H9" s="17">
        <v>0</v>
      </c>
      <c r="I9" s="17">
        <v>0</v>
      </c>
      <c r="J9" s="17">
        <v>42</v>
      </c>
      <c r="K9" s="17"/>
      <c r="L9" s="25">
        <v>0</v>
      </c>
      <c r="M9" s="21">
        <v>0</v>
      </c>
      <c r="N9" s="13">
        <f t="shared" si="0"/>
        <v>82</v>
      </c>
    </row>
    <row r="10" spans="1:14" ht="15">
      <c r="A10" s="6" t="s">
        <v>14</v>
      </c>
      <c r="B10" s="1" t="s">
        <v>15</v>
      </c>
      <c r="C10" s="17">
        <v>12</v>
      </c>
      <c r="D10" s="17">
        <f>D11+D12</f>
        <v>7574</v>
      </c>
      <c r="E10" s="17">
        <v>2</v>
      </c>
      <c r="F10" s="17">
        <v>76</v>
      </c>
      <c r="G10" s="31">
        <v>167.35</v>
      </c>
      <c r="H10" s="17">
        <v>326.353</v>
      </c>
      <c r="I10" s="17">
        <f aca="true" t="shared" si="1" ref="I10">I11+I12</f>
        <v>683.423</v>
      </c>
      <c r="J10" s="17">
        <f aca="true" t="shared" si="2" ref="J10">SUM(J11:J12)</f>
        <v>3424</v>
      </c>
      <c r="K10" s="17">
        <f aca="true" t="shared" si="3" ref="K10">K11+K12</f>
        <v>122</v>
      </c>
      <c r="L10" s="25">
        <v>202</v>
      </c>
      <c r="M10" s="21">
        <f>SUM(M11:M12)</f>
        <v>18.74</v>
      </c>
      <c r="N10" s="13">
        <f t="shared" si="0"/>
        <v>12607.866</v>
      </c>
    </row>
    <row r="11" spans="1:14" ht="15">
      <c r="A11" s="6" t="s">
        <v>16</v>
      </c>
      <c r="B11" s="1" t="s">
        <v>17</v>
      </c>
      <c r="C11" s="17">
        <v>12</v>
      </c>
      <c r="D11" s="17">
        <v>794</v>
      </c>
      <c r="E11" s="17">
        <v>1</v>
      </c>
      <c r="F11" s="17">
        <v>76</v>
      </c>
      <c r="G11" s="31">
        <v>60.11</v>
      </c>
      <c r="H11" s="17">
        <v>237.807</v>
      </c>
      <c r="I11" s="17">
        <v>48.24</v>
      </c>
      <c r="J11" s="17">
        <v>19</v>
      </c>
      <c r="K11" s="17"/>
      <c r="L11" s="25">
        <v>93</v>
      </c>
      <c r="M11" s="21">
        <v>0</v>
      </c>
      <c r="N11" s="13">
        <f t="shared" si="0"/>
        <v>1341.157</v>
      </c>
    </row>
    <row r="12" spans="1:14" ht="15">
      <c r="A12" s="6" t="s">
        <v>18</v>
      </c>
      <c r="B12" s="1" t="s">
        <v>19</v>
      </c>
      <c r="C12" s="17">
        <v>0</v>
      </c>
      <c r="D12" s="17">
        <v>6780</v>
      </c>
      <c r="E12" s="17">
        <v>1</v>
      </c>
      <c r="F12" s="17">
        <v>0</v>
      </c>
      <c r="G12" s="31">
        <v>107.24</v>
      </c>
      <c r="H12" s="17">
        <v>88.546</v>
      </c>
      <c r="I12" s="17">
        <v>635.183</v>
      </c>
      <c r="J12" s="17">
        <v>3405</v>
      </c>
      <c r="K12" s="17">
        <v>122</v>
      </c>
      <c r="L12" s="25">
        <v>109</v>
      </c>
      <c r="M12" s="21">
        <v>18.74</v>
      </c>
      <c r="N12" s="13">
        <f t="shared" si="0"/>
        <v>11266.709</v>
      </c>
    </row>
    <row r="13" spans="1:14" ht="15">
      <c r="A13" s="6" t="s">
        <v>20</v>
      </c>
      <c r="B13" s="1" t="s">
        <v>21</v>
      </c>
      <c r="C13" s="17">
        <v>775</v>
      </c>
      <c r="D13" s="17">
        <f>D14+D15</f>
        <v>403</v>
      </c>
      <c r="E13" s="17">
        <v>1330</v>
      </c>
      <c r="F13" s="17">
        <v>0</v>
      </c>
      <c r="G13" s="31">
        <v>1700.69</v>
      </c>
      <c r="H13" s="17">
        <v>5208.262</v>
      </c>
      <c r="I13" s="17">
        <f>I14+I15</f>
        <v>4046.6490000000003</v>
      </c>
      <c r="J13" s="17">
        <f aca="true" t="shared" si="4" ref="J13">SUM(J14:J15)</f>
        <v>1019</v>
      </c>
      <c r="K13" s="17">
        <f aca="true" t="shared" si="5" ref="K13">K14+K15</f>
        <v>231</v>
      </c>
      <c r="L13" s="25">
        <v>958</v>
      </c>
      <c r="M13" s="21">
        <f>SUM(M14:M15)</f>
        <v>423.9</v>
      </c>
      <c r="N13" s="13">
        <f t="shared" si="0"/>
        <v>16095.501000000002</v>
      </c>
    </row>
    <row r="14" spans="1:14" ht="15">
      <c r="A14" s="6" t="s">
        <v>16</v>
      </c>
      <c r="B14" s="1" t="s">
        <v>22</v>
      </c>
      <c r="C14" s="17">
        <v>459</v>
      </c>
      <c r="D14" s="17">
        <v>191</v>
      </c>
      <c r="E14" s="17">
        <v>358</v>
      </c>
      <c r="F14" s="17">
        <v>0</v>
      </c>
      <c r="G14" s="31">
        <v>123.84</v>
      </c>
      <c r="H14" s="17">
        <v>3127.931</v>
      </c>
      <c r="I14" s="17">
        <v>890.057</v>
      </c>
      <c r="J14" s="17">
        <v>257</v>
      </c>
      <c r="K14" s="17">
        <v>40</v>
      </c>
      <c r="L14" s="25">
        <v>24</v>
      </c>
      <c r="M14" s="21">
        <v>80.5</v>
      </c>
      <c r="N14" s="13">
        <f t="shared" si="0"/>
        <v>5551.3279999999995</v>
      </c>
    </row>
    <row r="15" spans="1:14" ht="15">
      <c r="A15" s="6" t="s">
        <v>18</v>
      </c>
      <c r="B15" s="1" t="s">
        <v>23</v>
      </c>
      <c r="C15" s="17">
        <v>316</v>
      </c>
      <c r="D15" s="17">
        <v>212</v>
      </c>
      <c r="E15" s="17">
        <v>972</v>
      </c>
      <c r="F15" s="17">
        <v>0</v>
      </c>
      <c r="G15" s="31">
        <v>1576.85</v>
      </c>
      <c r="H15" s="17">
        <v>2080.331</v>
      </c>
      <c r="I15" s="17">
        <v>3156.592</v>
      </c>
      <c r="J15" s="17">
        <f>562+200</f>
        <v>762</v>
      </c>
      <c r="K15" s="17">
        <v>191</v>
      </c>
      <c r="L15" s="25">
        <v>934</v>
      </c>
      <c r="M15" s="21">
        <v>343.4</v>
      </c>
      <c r="N15" s="13">
        <f t="shared" si="0"/>
        <v>10544.173</v>
      </c>
    </row>
    <row r="16" spans="1:14" ht="15">
      <c r="A16" s="6" t="s">
        <v>24</v>
      </c>
      <c r="B16" s="1" t="s">
        <v>25</v>
      </c>
      <c r="C16" s="17">
        <v>787</v>
      </c>
      <c r="D16" s="17">
        <f aca="true" t="shared" si="6" ref="D16:D18">D10+D13</f>
        <v>7977</v>
      </c>
      <c r="E16" s="17">
        <v>1332</v>
      </c>
      <c r="F16" s="17">
        <v>76</v>
      </c>
      <c r="G16" s="31">
        <v>1868.04</v>
      </c>
      <c r="H16" s="17">
        <v>5534.615</v>
      </c>
      <c r="I16" s="17">
        <f aca="true" t="shared" si="7" ref="I16">I17+I18</f>
        <v>4730.072</v>
      </c>
      <c r="J16" s="17">
        <f aca="true" t="shared" si="8" ref="J16">SUM(J17:J18)</f>
        <v>4443</v>
      </c>
      <c r="K16" s="17">
        <f aca="true" t="shared" si="9" ref="K16">K17+K18</f>
        <v>353</v>
      </c>
      <c r="L16" s="25">
        <v>1160</v>
      </c>
      <c r="M16" s="21">
        <f>SUM(M17:M18)</f>
        <v>442.64</v>
      </c>
      <c r="N16" s="13">
        <f t="shared" si="0"/>
        <v>28703.367</v>
      </c>
    </row>
    <row r="17" spans="1:14" ht="15">
      <c r="A17" s="6" t="s">
        <v>16</v>
      </c>
      <c r="B17" s="1" t="s">
        <v>26</v>
      </c>
      <c r="C17" s="17">
        <v>471</v>
      </c>
      <c r="D17" s="17">
        <f t="shared" si="6"/>
        <v>985</v>
      </c>
      <c r="E17" s="17">
        <v>359</v>
      </c>
      <c r="F17" s="17">
        <v>76</v>
      </c>
      <c r="G17" s="31">
        <v>183.95</v>
      </c>
      <c r="H17" s="17">
        <v>3365.738</v>
      </c>
      <c r="I17" s="17">
        <f aca="true" t="shared" si="10" ref="I17:I18">I11+I14</f>
        <v>938.297</v>
      </c>
      <c r="J17" s="17">
        <f aca="true" t="shared" si="11" ref="J17:K18">J11+J14</f>
        <v>276</v>
      </c>
      <c r="K17" s="17">
        <f t="shared" si="11"/>
        <v>40</v>
      </c>
      <c r="L17" s="25">
        <v>117</v>
      </c>
      <c r="M17" s="21">
        <f aca="true" t="shared" si="12" ref="M17:M18">M11+M14</f>
        <v>80.5</v>
      </c>
      <c r="N17" s="13">
        <f t="shared" si="0"/>
        <v>6892.485000000001</v>
      </c>
    </row>
    <row r="18" spans="1:14" ht="15">
      <c r="A18" s="6" t="s">
        <v>18</v>
      </c>
      <c r="B18" s="1" t="s">
        <v>27</v>
      </c>
      <c r="C18" s="17">
        <v>316</v>
      </c>
      <c r="D18" s="17">
        <f t="shared" si="6"/>
        <v>6992</v>
      </c>
      <c r="E18" s="17">
        <v>973</v>
      </c>
      <c r="F18" s="17">
        <v>0</v>
      </c>
      <c r="G18" s="31">
        <v>1684.09</v>
      </c>
      <c r="H18" s="17">
        <v>2168.877</v>
      </c>
      <c r="I18" s="17">
        <f t="shared" si="10"/>
        <v>3791.775</v>
      </c>
      <c r="J18" s="17">
        <f t="shared" si="11"/>
        <v>4167</v>
      </c>
      <c r="K18" s="17">
        <f t="shared" si="11"/>
        <v>313</v>
      </c>
      <c r="L18" s="25">
        <v>1043</v>
      </c>
      <c r="M18" s="21">
        <f t="shared" si="12"/>
        <v>362.14</v>
      </c>
      <c r="N18" s="13">
        <f t="shared" si="0"/>
        <v>21810.881999999998</v>
      </c>
    </row>
    <row r="19" spans="1:14" ht="15">
      <c r="A19" s="6" t="s">
        <v>28</v>
      </c>
      <c r="B19" s="1" t="s">
        <v>29</v>
      </c>
      <c r="C19" s="17">
        <v>17820</v>
      </c>
      <c r="D19" s="17">
        <f>D20+D24+D25</f>
        <v>9267</v>
      </c>
      <c r="E19" s="17">
        <v>10605</v>
      </c>
      <c r="F19" s="17">
        <v>15506</v>
      </c>
      <c r="G19" s="31">
        <v>10234.13</v>
      </c>
      <c r="H19" s="19">
        <f>H20+H24+H25</f>
        <v>15250.314220000002</v>
      </c>
      <c r="I19" s="17">
        <f aca="true" t="shared" si="13" ref="I19">I20+I24+I25</f>
        <v>17684.45741</v>
      </c>
      <c r="J19" s="17">
        <f aca="true" t="shared" si="14" ref="J19">SUM(J20,J24:J25)</f>
        <v>24078</v>
      </c>
      <c r="K19" s="17">
        <f aca="true" t="shared" si="15" ref="K19">SUM(K21:K25)</f>
        <v>16374</v>
      </c>
      <c r="L19" s="25">
        <v>12958</v>
      </c>
      <c r="M19" s="21">
        <f>M20+M24+M25</f>
        <v>10650.410000000002</v>
      </c>
      <c r="N19" s="13">
        <f t="shared" si="0"/>
        <v>160427.31163</v>
      </c>
    </row>
    <row r="20" spans="1:14" ht="15">
      <c r="A20" s="6" t="s">
        <v>30</v>
      </c>
      <c r="B20" s="1" t="s">
        <v>31</v>
      </c>
      <c r="C20" s="17">
        <v>17820</v>
      </c>
      <c r="D20" s="17">
        <f>SUM(D21:D23)</f>
        <v>9267</v>
      </c>
      <c r="E20" s="17">
        <v>10605</v>
      </c>
      <c r="F20" s="17">
        <v>15506</v>
      </c>
      <c r="G20" s="31">
        <v>10182.44</v>
      </c>
      <c r="H20" s="19">
        <f>H21+H22+H23</f>
        <v>14014.687220000002</v>
      </c>
      <c r="I20" s="17">
        <f>I21+I22+I23</f>
        <v>17600.78172</v>
      </c>
      <c r="J20" s="17">
        <f aca="true" t="shared" si="16" ref="J20">SUM(J21:J23)</f>
        <v>23860</v>
      </c>
      <c r="K20" s="17">
        <f aca="true" t="shared" si="17" ref="K20">K21+K22+K23</f>
        <v>16374</v>
      </c>
      <c r="L20" s="25">
        <v>12886</v>
      </c>
      <c r="M20" s="21">
        <f>SUM(M21:M23)</f>
        <v>10606.37</v>
      </c>
      <c r="N20" s="13">
        <f t="shared" si="0"/>
        <v>158722.27894</v>
      </c>
    </row>
    <row r="21" spans="1:14" ht="15">
      <c r="A21" s="6" t="s">
        <v>32</v>
      </c>
      <c r="B21" s="1" t="s">
        <v>33</v>
      </c>
      <c r="C21" s="17">
        <v>15588</v>
      </c>
      <c r="D21" s="17">
        <v>7272</v>
      </c>
      <c r="E21" s="17">
        <v>9141</v>
      </c>
      <c r="F21" s="17">
        <v>13183</v>
      </c>
      <c r="G21" s="31">
        <v>8887</v>
      </c>
      <c r="H21" s="17">
        <v>12897.25814</v>
      </c>
      <c r="I21" s="17">
        <v>12542.811300000001</v>
      </c>
      <c r="J21" s="17">
        <f>20070+1257</f>
        <v>21327</v>
      </c>
      <c r="K21" s="17">
        <v>16042</v>
      </c>
      <c r="L21" s="25">
        <v>10367</v>
      </c>
      <c r="M21" s="21">
        <v>8960.29</v>
      </c>
      <c r="N21" s="13">
        <f t="shared" si="0"/>
        <v>136207.35944</v>
      </c>
    </row>
    <row r="22" spans="1:14" ht="15">
      <c r="A22" s="6" t="s">
        <v>34</v>
      </c>
      <c r="B22" s="1" t="s">
        <v>35</v>
      </c>
      <c r="C22" s="17">
        <v>2232</v>
      </c>
      <c r="D22" s="17">
        <v>1995</v>
      </c>
      <c r="E22" s="17">
        <v>1464</v>
      </c>
      <c r="F22" s="17">
        <v>2323</v>
      </c>
      <c r="G22" s="31">
        <v>1295.44</v>
      </c>
      <c r="H22" s="17">
        <v>1099.3890800000001</v>
      </c>
      <c r="I22" s="17">
        <v>5057.970419999999</v>
      </c>
      <c r="J22" s="17">
        <v>2533</v>
      </c>
      <c r="K22" s="17">
        <v>332</v>
      </c>
      <c r="L22" s="25">
        <v>2519</v>
      </c>
      <c r="M22" s="21">
        <v>1646.08</v>
      </c>
      <c r="N22" s="13">
        <f t="shared" si="0"/>
        <v>22496.879500000003</v>
      </c>
    </row>
    <row r="23" spans="1:14" ht="15">
      <c r="A23" s="6" t="s">
        <v>36</v>
      </c>
      <c r="B23" s="1" t="s">
        <v>37</v>
      </c>
      <c r="C23" s="17">
        <v>0</v>
      </c>
      <c r="D23" s="17">
        <v>0</v>
      </c>
      <c r="E23" s="17">
        <v>0</v>
      </c>
      <c r="F23" s="17">
        <v>0</v>
      </c>
      <c r="G23" s="31">
        <v>0</v>
      </c>
      <c r="H23" s="17">
        <v>18.04</v>
      </c>
      <c r="I23" s="17">
        <v>0</v>
      </c>
      <c r="J23" s="17">
        <v>0</v>
      </c>
      <c r="K23" s="17"/>
      <c r="L23" s="25">
        <v>0</v>
      </c>
      <c r="M23" s="21">
        <v>0</v>
      </c>
      <c r="N23" s="13">
        <f t="shared" si="0"/>
        <v>18.04</v>
      </c>
    </row>
    <row r="24" spans="1:14" ht="15">
      <c r="A24" s="6" t="s">
        <v>38</v>
      </c>
      <c r="B24" s="1" t="s">
        <v>39</v>
      </c>
      <c r="C24" s="17">
        <v>0</v>
      </c>
      <c r="D24" s="17">
        <v>0</v>
      </c>
      <c r="E24" s="17">
        <v>0</v>
      </c>
      <c r="F24" s="17">
        <v>0</v>
      </c>
      <c r="G24" s="31">
        <v>51.69</v>
      </c>
      <c r="H24" s="17">
        <v>1235.627</v>
      </c>
      <c r="I24" s="17">
        <v>83.67569</v>
      </c>
      <c r="J24" s="17">
        <v>218</v>
      </c>
      <c r="K24" s="17"/>
      <c r="L24" s="25">
        <v>72</v>
      </c>
      <c r="M24" s="21">
        <v>44.04</v>
      </c>
      <c r="N24" s="13">
        <f t="shared" si="0"/>
        <v>1705.03269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31">
        <v>0</v>
      </c>
      <c r="H25" s="17">
        <v>0</v>
      </c>
      <c r="I25" s="17">
        <v>0</v>
      </c>
      <c r="J25" s="17"/>
      <c r="K25" s="17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0</v>
      </c>
      <c r="E26" s="17">
        <v>0</v>
      </c>
      <c r="F26" s="17">
        <v>0</v>
      </c>
      <c r="G26" s="31">
        <v>0</v>
      </c>
      <c r="H26" s="17">
        <v>0</v>
      </c>
      <c r="I26" s="17">
        <v>0</v>
      </c>
      <c r="J26" s="17"/>
      <c r="K26" s="17">
        <v>0</v>
      </c>
      <c r="L26" s="25">
        <v>0</v>
      </c>
      <c r="M26" s="21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31">
        <v>0</v>
      </c>
      <c r="H27" s="17">
        <v>0</v>
      </c>
      <c r="I27" s="17">
        <v>0</v>
      </c>
      <c r="J27" s="30"/>
      <c r="K27" s="17">
        <v>0</v>
      </c>
      <c r="L27" s="25">
        <v>0</v>
      </c>
      <c r="M27" s="21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17">
        <v>0</v>
      </c>
      <c r="D28" s="17">
        <v>9</v>
      </c>
      <c r="E28" s="17">
        <v>99</v>
      </c>
      <c r="F28" s="17">
        <v>0</v>
      </c>
      <c r="G28" s="31">
        <v>566.58</v>
      </c>
      <c r="H28" s="17">
        <v>23.14</v>
      </c>
      <c r="I28" s="17">
        <v>28.732</v>
      </c>
      <c r="J28" s="17">
        <v>0</v>
      </c>
      <c r="K28" s="17"/>
      <c r="L28" s="25">
        <v>85</v>
      </c>
      <c r="M28" s="21">
        <v>30.75</v>
      </c>
      <c r="N28" s="13">
        <f t="shared" si="0"/>
        <v>842.202</v>
      </c>
    </row>
    <row r="29" spans="1:14" ht="15">
      <c r="A29" s="6" t="s">
        <v>48</v>
      </c>
      <c r="B29" s="1" t="s">
        <v>49</v>
      </c>
      <c r="C29" s="17">
        <v>0</v>
      </c>
      <c r="D29" s="17">
        <v>0</v>
      </c>
      <c r="E29" s="17">
        <v>0</v>
      </c>
      <c r="F29" s="17">
        <v>0</v>
      </c>
      <c r="G29" s="31">
        <v>0</v>
      </c>
      <c r="H29" s="17">
        <v>0</v>
      </c>
      <c r="I29" s="17">
        <v>0</v>
      </c>
      <c r="J29" s="30"/>
      <c r="K29" s="17">
        <v>0</v>
      </c>
      <c r="L29" s="25">
        <v>0</v>
      </c>
      <c r="M29" s="21">
        <v>0</v>
      </c>
      <c r="N29" s="13">
        <f t="shared" si="0"/>
        <v>0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31">
        <v>0</v>
      </c>
      <c r="H30" s="17">
        <v>0</v>
      </c>
      <c r="I30" s="17">
        <v>0</v>
      </c>
      <c r="J30" s="30"/>
      <c r="K30" s="17">
        <v>0</v>
      </c>
      <c r="L30" s="25">
        <v>0</v>
      </c>
      <c r="M30" s="21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15</v>
      </c>
      <c r="E31" s="17">
        <v>0</v>
      </c>
      <c r="F31" s="17">
        <v>0</v>
      </c>
      <c r="G31" s="31">
        <v>4.99</v>
      </c>
      <c r="H31" s="17">
        <v>0</v>
      </c>
      <c r="I31" s="17">
        <v>0</v>
      </c>
      <c r="J31" s="30"/>
      <c r="K31" s="17">
        <v>0</v>
      </c>
      <c r="L31" s="25">
        <v>0</v>
      </c>
      <c r="M31" s="21">
        <v>0</v>
      </c>
      <c r="N31" s="13">
        <f t="shared" si="0"/>
        <v>19.990000000000002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31">
        <v>0</v>
      </c>
      <c r="H32" s="17">
        <v>0</v>
      </c>
      <c r="I32" s="17">
        <v>0</v>
      </c>
      <c r="J32" s="30"/>
      <c r="K32" s="17">
        <v>0</v>
      </c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584</v>
      </c>
      <c r="D33" s="17">
        <v>2449</v>
      </c>
      <c r="E33" s="17">
        <v>148</v>
      </c>
      <c r="F33" s="17">
        <v>48</v>
      </c>
      <c r="G33" s="31">
        <v>63.31</v>
      </c>
      <c r="H33" s="17">
        <v>1118.45658</v>
      </c>
      <c r="I33" s="17">
        <v>759.8732099999997</v>
      </c>
      <c r="J33" s="17">
        <v>112</v>
      </c>
      <c r="K33" s="17"/>
      <c r="L33" s="25">
        <v>87</v>
      </c>
      <c r="M33" s="21">
        <v>767.63</v>
      </c>
      <c r="N33" s="13">
        <f t="shared" si="0"/>
        <v>6137.269789999999</v>
      </c>
    </row>
    <row r="34" spans="1:14" ht="15">
      <c r="A34" s="7" t="s">
        <v>58</v>
      </c>
      <c r="B34" s="8" t="s">
        <v>59</v>
      </c>
      <c r="C34" s="17">
        <v>38606</v>
      </c>
      <c r="D34" s="26">
        <f>D3+D4+D5+D6+D7+D8+D9+D16+D19+D26+D27+D28+D29+D30+D31+D32+D33</f>
        <v>38939</v>
      </c>
      <c r="E34" s="17">
        <v>16189</v>
      </c>
      <c r="F34" s="17">
        <v>16382</v>
      </c>
      <c r="G34" s="32">
        <v>31750.23</v>
      </c>
      <c r="H34" s="17">
        <v>41149.8658</v>
      </c>
      <c r="I34" s="17">
        <f>I3+I5+I4+I6+I7+I8+I9+I16+I19+I26+I27+I28+I29+I30+I32+I31+I33</f>
        <v>43561.191620000005</v>
      </c>
      <c r="J34" s="20">
        <f aca="true" t="shared" si="18" ref="J34">SUM(J3:J10,J13,J19,J26:J33)</f>
        <v>36530</v>
      </c>
      <c r="K34" s="20">
        <f>SUM(K3:K10)+K13+K19+SUM(K26:K33)</f>
        <v>17474</v>
      </c>
      <c r="L34" s="25">
        <v>17357</v>
      </c>
      <c r="M34" s="22">
        <f>SUM(M3:M9)+M16+M19+SUM(M26:M33)</f>
        <v>22059.690000000002</v>
      </c>
      <c r="N34" s="9">
        <f t="shared" si="0"/>
        <v>319997.97742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75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5">
        <v>2528</v>
      </c>
      <c r="D3" s="17">
        <v>5594</v>
      </c>
      <c r="E3" s="17">
        <v>342</v>
      </c>
      <c r="F3" s="17">
        <v>152</v>
      </c>
      <c r="G3" s="31">
        <v>1005.23</v>
      </c>
      <c r="H3" s="19">
        <v>1275.775</v>
      </c>
      <c r="I3" s="17">
        <v>2615.682</v>
      </c>
      <c r="J3" s="17">
        <v>1155</v>
      </c>
      <c r="K3" s="17">
        <v>1215</v>
      </c>
      <c r="L3" s="25">
        <v>453</v>
      </c>
      <c r="M3" s="21">
        <v>4290.85</v>
      </c>
      <c r="N3" s="13">
        <f>SUM(C3:M3)</f>
        <v>20626.536999999997</v>
      </c>
    </row>
    <row r="4" spans="1:14" ht="15">
      <c r="A4" s="6" t="s">
        <v>2</v>
      </c>
      <c r="B4" s="1" t="s">
        <v>3</v>
      </c>
      <c r="C4" s="25">
        <v>17827</v>
      </c>
      <c r="D4" s="17">
        <v>8495</v>
      </c>
      <c r="E4" s="17">
        <v>1317</v>
      </c>
      <c r="F4" s="17">
        <v>0</v>
      </c>
      <c r="G4" s="31">
        <v>5937.41</v>
      </c>
      <c r="H4" s="19">
        <v>2311.751</v>
      </c>
      <c r="I4" s="17">
        <v>5641.565</v>
      </c>
      <c r="J4" s="17">
        <v>1931</v>
      </c>
      <c r="K4" s="17">
        <v>43</v>
      </c>
      <c r="L4" s="25">
        <v>0</v>
      </c>
      <c r="M4" s="21">
        <v>4838.87</v>
      </c>
      <c r="N4" s="13">
        <f aca="true" t="shared" si="0" ref="N4:N34">SUM(C4:M4)</f>
        <v>48342.59600000001</v>
      </c>
    </row>
    <row r="5" spans="1:14" ht="15">
      <c r="A5" s="6" t="s">
        <v>4</v>
      </c>
      <c r="B5" s="1" t="s">
        <v>5</v>
      </c>
      <c r="C5" s="25">
        <v>5024</v>
      </c>
      <c r="D5" s="17">
        <v>4777</v>
      </c>
      <c r="E5" s="17">
        <v>3279</v>
      </c>
      <c r="F5" s="17">
        <v>186</v>
      </c>
      <c r="G5" s="31">
        <v>1657.68</v>
      </c>
      <c r="H5" s="19">
        <v>7411.301</v>
      </c>
      <c r="I5" s="17">
        <v>4451.234</v>
      </c>
      <c r="J5" s="17">
        <v>1157</v>
      </c>
      <c r="K5" s="17">
        <v>1385</v>
      </c>
      <c r="L5" s="25">
        <v>4550</v>
      </c>
      <c r="M5" s="21">
        <v>2634.18</v>
      </c>
      <c r="N5" s="13">
        <f t="shared" si="0"/>
        <v>36512.395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31">
        <v>0</v>
      </c>
      <c r="H6" s="19">
        <v>0</v>
      </c>
      <c r="I6" s="17">
        <v>0</v>
      </c>
      <c r="J6" s="17"/>
      <c r="K6" s="17">
        <v>0</v>
      </c>
      <c r="L6" s="25">
        <v>0</v>
      </c>
      <c r="M6" s="21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0</v>
      </c>
      <c r="E7" s="17">
        <v>0</v>
      </c>
      <c r="F7" s="17">
        <v>0</v>
      </c>
      <c r="G7" s="31">
        <v>0</v>
      </c>
      <c r="H7" s="19">
        <v>0</v>
      </c>
      <c r="I7" s="17">
        <v>0</v>
      </c>
      <c r="J7" s="17"/>
      <c r="K7" s="17">
        <v>0</v>
      </c>
      <c r="L7" s="25">
        <v>0</v>
      </c>
      <c r="M7" s="21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31">
        <v>0</v>
      </c>
      <c r="H8" s="19">
        <v>0</v>
      </c>
      <c r="I8" s="17">
        <v>0</v>
      </c>
      <c r="J8" s="17"/>
      <c r="K8" s="17">
        <v>0</v>
      </c>
      <c r="L8" s="25">
        <v>0</v>
      </c>
      <c r="M8" s="21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25">
        <v>0</v>
      </c>
      <c r="D9" s="17">
        <v>206</v>
      </c>
      <c r="E9" s="17">
        <v>0</v>
      </c>
      <c r="F9" s="17">
        <v>0</v>
      </c>
      <c r="G9" s="31">
        <v>0</v>
      </c>
      <c r="H9" s="19">
        <v>0</v>
      </c>
      <c r="I9" s="17">
        <v>0</v>
      </c>
      <c r="J9" s="17"/>
      <c r="K9" s="17"/>
      <c r="L9" s="25">
        <v>0</v>
      </c>
      <c r="M9" s="21">
        <v>0</v>
      </c>
      <c r="N9" s="13">
        <f t="shared" si="0"/>
        <v>206</v>
      </c>
    </row>
    <row r="10" spans="1:14" ht="15">
      <c r="A10" s="6" t="s">
        <v>14</v>
      </c>
      <c r="B10" s="1" t="s">
        <v>15</v>
      </c>
      <c r="C10" s="25">
        <v>77082</v>
      </c>
      <c r="D10" s="17">
        <f>D11+D12</f>
        <v>717</v>
      </c>
      <c r="E10" s="17">
        <v>149</v>
      </c>
      <c r="F10" s="17">
        <v>9</v>
      </c>
      <c r="G10" s="31">
        <v>832.22</v>
      </c>
      <c r="H10" s="19">
        <v>174.791</v>
      </c>
      <c r="I10" s="17">
        <f aca="true" t="shared" si="1" ref="I10">I11+I12</f>
        <v>0</v>
      </c>
      <c r="J10" s="17">
        <f aca="true" t="shared" si="2" ref="J10">SUM(J11:J12)</f>
        <v>815</v>
      </c>
      <c r="K10" s="17">
        <f aca="true" t="shared" si="3" ref="K10">K11+K12</f>
        <v>67</v>
      </c>
      <c r="L10" s="25">
        <v>482</v>
      </c>
      <c r="M10" s="21">
        <f>SUM(M11:M12)</f>
        <v>94.51</v>
      </c>
      <c r="N10" s="13">
        <f t="shared" si="0"/>
        <v>80422.521</v>
      </c>
    </row>
    <row r="11" spans="1:14" ht="15">
      <c r="A11" s="6" t="s">
        <v>16</v>
      </c>
      <c r="B11" s="1" t="s">
        <v>17</v>
      </c>
      <c r="C11" s="25">
        <v>40</v>
      </c>
      <c r="D11" s="17">
        <v>717</v>
      </c>
      <c r="E11" s="17">
        <v>18</v>
      </c>
      <c r="F11" s="17">
        <v>9</v>
      </c>
      <c r="G11" s="31">
        <v>85.71</v>
      </c>
      <c r="H11" s="17">
        <v>5.987</v>
      </c>
      <c r="I11" s="17">
        <v>0</v>
      </c>
      <c r="J11" s="17"/>
      <c r="K11" s="17">
        <v>8</v>
      </c>
      <c r="L11" s="25">
        <v>12</v>
      </c>
      <c r="M11" s="21">
        <v>0</v>
      </c>
      <c r="N11" s="13">
        <f t="shared" si="0"/>
        <v>895.697</v>
      </c>
    </row>
    <row r="12" spans="1:14" ht="15">
      <c r="A12" s="6" t="s">
        <v>18</v>
      </c>
      <c r="B12" s="1" t="s">
        <v>19</v>
      </c>
      <c r="C12" s="25">
        <v>77042</v>
      </c>
      <c r="D12" s="17">
        <v>0</v>
      </c>
      <c r="E12" s="17">
        <v>131</v>
      </c>
      <c r="F12" s="17">
        <v>0</v>
      </c>
      <c r="G12" s="31">
        <v>746.51</v>
      </c>
      <c r="H12" s="17">
        <v>168.804</v>
      </c>
      <c r="I12" s="17">
        <v>0</v>
      </c>
      <c r="J12" s="17">
        <v>815</v>
      </c>
      <c r="K12" s="17">
        <v>59</v>
      </c>
      <c r="L12" s="25">
        <v>470</v>
      </c>
      <c r="M12" s="21">
        <v>94.51</v>
      </c>
      <c r="N12" s="13">
        <f t="shared" si="0"/>
        <v>79526.824</v>
      </c>
    </row>
    <row r="13" spans="1:14" ht="15">
      <c r="A13" s="6" t="s">
        <v>20</v>
      </c>
      <c r="B13" s="1" t="s">
        <v>21</v>
      </c>
      <c r="C13" s="25">
        <v>867</v>
      </c>
      <c r="D13" s="17">
        <f>D14+D15</f>
        <v>812</v>
      </c>
      <c r="E13" s="17">
        <v>2444</v>
      </c>
      <c r="F13" s="17">
        <v>0</v>
      </c>
      <c r="G13" s="31">
        <v>1639.55</v>
      </c>
      <c r="H13" s="19">
        <v>3067.42</v>
      </c>
      <c r="I13" s="17">
        <f>I14+I15</f>
        <v>1413.167</v>
      </c>
      <c r="J13" s="17">
        <f aca="true" t="shared" si="4" ref="J13">SUM(J14:J15)</f>
        <v>771</v>
      </c>
      <c r="K13" s="17">
        <f aca="true" t="shared" si="5" ref="K13">K14+K15</f>
        <v>575</v>
      </c>
      <c r="L13" s="25">
        <v>24</v>
      </c>
      <c r="M13" s="21">
        <f>SUM(M14:M15)</f>
        <v>1137.11</v>
      </c>
      <c r="N13" s="13">
        <f t="shared" si="0"/>
        <v>12750.247000000001</v>
      </c>
    </row>
    <row r="14" spans="1:14" ht="15">
      <c r="A14" s="6" t="s">
        <v>16</v>
      </c>
      <c r="B14" s="1" t="s">
        <v>22</v>
      </c>
      <c r="C14" s="25">
        <v>459</v>
      </c>
      <c r="D14" s="17">
        <v>287</v>
      </c>
      <c r="E14" s="17">
        <v>1102</v>
      </c>
      <c r="F14" s="17">
        <v>0</v>
      </c>
      <c r="G14" s="31">
        <v>151.58</v>
      </c>
      <c r="H14" s="17">
        <v>2336.627</v>
      </c>
      <c r="I14" s="17">
        <v>445.171</v>
      </c>
      <c r="J14" s="17">
        <v>116</v>
      </c>
      <c r="K14" s="17">
        <v>31</v>
      </c>
      <c r="L14" s="25">
        <v>0</v>
      </c>
      <c r="M14" s="21">
        <v>15</v>
      </c>
      <c r="N14" s="13">
        <f t="shared" si="0"/>
        <v>4943.378000000001</v>
      </c>
    </row>
    <row r="15" spans="1:14" ht="15">
      <c r="A15" s="6" t="s">
        <v>18</v>
      </c>
      <c r="B15" s="1" t="s">
        <v>23</v>
      </c>
      <c r="C15" s="25">
        <v>408</v>
      </c>
      <c r="D15" s="17">
        <v>525</v>
      </c>
      <c r="E15" s="17">
        <v>1342</v>
      </c>
      <c r="F15" s="17">
        <v>0</v>
      </c>
      <c r="G15" s="31">
        <v>1487.97</v>
      </c>
      <c r="H15" s="17">
        <v>730.793</v>
      </c>
      <c r="I15" s="17">
        <v>967.996</v>
      </c>
      <c r="J15" s="17">
        <v>655</v>
      </c>
      <c r="K15" s="17">
        <v>544</v>
      </c>
      <c r="L15" s="25">
        <v>24</v>
      </c>
      <c r="M15" s="21">
        <v>1122.11</v>
      </c>
      <c r="N15" s="13">
        <f t="shared" si="0"/>
        <v>7806.869</v>
      </c>
    </row>
    <row r="16" spans="1:14" ht="15">
      <c r="A16" s="6" t="s">
        <v>24</v>
      </c>
      <c r="B16" s="1" t="s">
        <v>25</v>
      </c>
      <c r="C16" s="25">
        <v>77949</v>
      </c>
      <c r="D16" s="17">
        <f aca="true" t="shared" si="6" ref="D16:D18">D10+D13</f>
        <v>1529</v>
      </c>
      <c r="E16" s="17">
        <v>2593</v>
      </c>
      <c r="F16" s="17">
        <v>9</v>
      </c>
      <c r="G16" s="31">
        <v>2471.77</v>
      </c>
      <c r="H16" s="19">
        <v>3242.211</v>
      </c>
      <c r="I16" s="17">
        <f>I17+I18</f>
        <v>1413.167</v>
      </c>
      <c r="J16" s="17">
        <f aca="true" t="shared" si="7" ref="J16">SUM(J17:J18)</f>
        <v>1586</v>
      </c>
      <c r="K16" s="17">
        <f aca="true" t="shared" si="8" ref="K16">K17+K18</f>
        <v>642</v>
      </c>
      <c r="L16" s="25">
        <v>506</v>
      </c>
      <c r="M16" s="21">
        <f>SUM(M17:M18)</f>
        <v>1231.62</v>
      </c>
      <c r="N16" s="13">
        <f t="shared" si="0"/>
        <v>93172.768</v>
      </c>
    </row>
    <row r="17" spans="1:14" ht="15">
      <c r="A17" s="6" t="s">
        <v>16</v>
      </c>
      <c r="B17" s="1" t="s">
        <v>26</v>
      </c>
      <c r="C17" s="25">
        <v>499</v>
      </c>
      <c r="D17" s="17">
        <f t="shared" si="6"/>
        <v>1004</v>
      </c>
      <c r="E17" s="17">
        <v>1120</v>
      </c>
      <c r="F17" s="17">
        <v>9</v>
      </c>
      <c r="G17" s="31">
        <v>237.29</v>
      </c>
      <c r="H17" s="17">
        <v>2342.614</v>
      </c>
      <c r="I17" s="17">
        <f aca="true" t="shared" si="9" ref="I17:I18">I11+I14</f>
        <v>445.171</v>
      </c>
      <c r="J17" s="17">
        <f aca="true" t="shared" si="10" ref="J17:K18">J11+J14</f>
        <v>116</v>
      </c>
      <c r="K17" s="17">
        <f t="shared" si="10"/>
        <v>39</v>
      </c>
      <c r="L17" s="25">
        <v>12</v>
      </c>
      <c r="M17" s="21">
        <f aca="true" t="shared" si="11" ref="M17:M18">M11+M14</f>
        <v>15</v>
      </c>
      <c r="N17" s="13">
        <f t="shared" si="0"/>
        <v>5839.075000000001</v>
      </c>
    </row>
    <row r="18" spans="1:14" ht="15">
      <c r="A18" s="6" t="s">
        <v>18</v>
      </c>
      <c r="B18" s="1" t="s">
        <v>27</v>
      </c>
      <c r="C18" s="25">
        <v>77450</v>
      </c>
      <c r="D18" s="17">
        <f t="shared" si="6"/>
        <v>525</v>
      </c>
      <c r="E18" s="17">
        <v>1473</v>
      </c>
      <c r="F18" s="17">
        <v>0</v>
      </c>
      <c r="G18" s="31">
        <v>2234.48</v>
      </c>
      <c r="H18" s="17">
        <v>899.597</v>
      </c>
      <c r="I18" s="17">
        <f t="shared" si="9"/>
        <v>967.996</v>
      </c>
      <c r="J18" s="17">
        <f t="shared" si="10"/>
        <v>1470</v>
      </c>
      <c r="K18" s="17">
        <f t="shared" si="10"/>
        <v>603</v>
      </c>
      <c r="L18" s="25">
        <v>494</v>
      </c>
      <c r="M18" s="21">
        <f t="shared" si="11"/>
        <v>1216.62</v>
      </c>
      <c r="N18" s="13">
        <f t="shared" si="0"/>
        <v>87333.69299999998</v>
      </c>
    </row>
    <row r="19" spans="1:14" ht="15">
      <c r="A19" s="6" t="s">
        <v>28</v>
      </c>
      <c r="B19" s="1" t="s">
        <v>29</v>
      </c>
      <c r="C19" s="25">
        <v>17647</v>
      </c>
      <c r="D19" s="17">
        <f>D20+D24+D25</f>
        <v>8604</v>
      </c>
      <c r="E19" s="17">
        <v>9028</v>
      </c>
      <c r="F19" s="17">
        <v>9118</v>
      </c>
      <c r="G19" s="31">
        <v>8244.19</v>
      </c>
      <c r="H19" s="19">
        <f>H20+H24+H25</f>
        <v>11529.38649</v>
      </c>
      <c r="I19" s="17">
        <f>I20+I24+I25</f>
        <v>12532.583080000002</v>
      </c>
      <c r="J19" s="17">
        <f aca="true" t="shared" si="12" ref="J19">SUM(J20,J24:J25)</f>
        <v>19211</v>
      </c>
      <c r="K19" s="17">
        <f aca="true" t="shared" si="13" ref="K19">SUM(K21:K25)</f>
        <v>10630</v>
      </c>
      <c r="L19" s="25">
        <v>11722</v>
      </c>
      <c r="M19" s="21">
        <f>M20+M24+M25</f>
        <v>18196.81</v>
      </c>
      <c r="N19" s="13">
        <f t="shared" si="0"/>
        <v>136462.96957000002</v>
      </c>
    </row>
    <row r="20" spans="1:14" ht="15">
      <c r="A20" s="6" t="s">
        <v>30</v>
      </c>
      <c r="B20" s="1" t="s">
        <v>31</v>
      </c>
      <c r="C20" s="25">
        <v>17554</v>
      </c>
      <c r="D20" s="17">
        <f>SUM(D21:D23)</f>
        <v>8604</v>
      </c>
      <c r="E20" s="17">
        <v>8722</v>
      </c>
      <c r="F20" s="17">
        <v>9118</v>
      </c>
      <c r="G20" s="31">
        <v>8223.45</v>
      </c>
      <c r="H20" s="19">
        <f>H21+H22+H23</f>
        <v>11529.38649</v>
      </c>
      <c r="I20" s="17">
        <f>I21+I22+I23</f>
        <v>12517.243080000002</v>
      </c>
      <c r="J20" s="17">
        <f aca="true" t="shared" si="14" ref="J20">SUM(J21:J23)</f>
        <v>19211</v>
      </c>
      <c r="K20" s="17">
        <f aca="true" t="shared" si="15" ref="K20">K21+K22+K23</f>
        <v>10630</v>
      </c>
      <c r="L20" s="25">
        <v>11159</v>
      </c>
      <c r="M20" s="21">
        <f>SUM(M21:M23)</f>
        <v>18196.81</v>
      </c>
      <c r="N20" s="13">
        <f t="shared" si="0"/>
        <v>135464.88957</v>
      </c>
    </row>
    <row r="21" spans="1:14" ht="15">
      <c r="A21" s="6" t="s">
        <v>32</v>
      </c>
      <c r="B21" s="1" t="s">
        <v>33</v>
      </c>
      <c r="C21" s="25">
        <v>12243</v>
      </c>
      <c r="D21" s="17">
        <v>6000</v>
      </c>
      <c r="E21" s="17">
        <v>6308</v>
      </c>
      <c r="F21" s="17">
        <v>6753</v>
      </c>
      <c r="G21" s="31">
        <v>6582.19</v>
      </c>
      <c r="H21" s="17">
        <v>8920.98833</v>
      </c>
      <c r="I21" s="17">
        <v>12173.591400000001</v>
      </c>
      <c r="J21" s="17">
        <v>16253</v>
      </c>
      <c r="K21" s="17">
        <v>9603</v>
      </c>
      <c r="L21" s="25">
        <v>10651</v>
      </c>
      <c r="M21" s="21">
        <v>15153.2</v>
      </c>
      <c r="N21" s="13">
        <f t="shared" si="0"/>
        <v>110640.96973</v>
      </c>
    </row>
    <row r="22" spans="1:14" ht="15">
      <c r="A22" s="6" t="s">
        <v>34</v>
      </c>
      <c r="B22" s="1" t="s">
        <v>35</v>
      </c>
      <c r="C22" s="25">
        <v>5311</v>
      </c>
      <c r="D22" s="17">
        <v>2604</v>
      </c>
      <c r="E22" s="17">
        <v>2279</v>
      </c>
      <c r="F22" s="17">
        <v>2365</v>
      </c>
      <c r="G22" s="31">
        <v>1641.26</v>
      </c>
      <c r="H22" s="17">
        <v>2608.39816</v>
      </c>
      <c r="I22" s="17">
        <v>343.65168000000006</v>
      </c>
      <c r="J22" s="17">
        <v>2958</v>
      </c>
      <c r="K22" s="17">
        <v>1027</v>
      </c>
      <c r="L22" s="25">
        <v>508</v>
      </c>
      <c r="M22" s="21">
        <v>3043.61</v>
      </c>
      <c r="N22" s="13">
        <f t="shared" si="0"/>
        <v>24688.91984</v>
      </c>
    </row>
    <row r="23" spans="1:14" ht="15">
      <c r="A23" s="6" t="s">
        <v>36</v>
      </c>
      <c r="B23" s="1" t="s">
        <v>37</v>
      </c>
      <c r="C23" s="25">
        <v>0</v>
      </c>
      <c r="D23" s="17">
        <v>0</v>
      </c>
      <c r="E23" s="17">
        <v>135</v>
      </c>
      <c r="F23" s="17">
        <v>0</v>
      </c>
      <c r="G23" s="31">
        <v>0</v>
      </c>
      <c r="H23" s="17">
        <v>0</v>
      </c>
      <c r="I23" s="17">
        <v>0</v>
      </c>
      <c r="J23" s="17"/>
      <c r="K23" s="17"/>
      <c r="L23" s="25">
        <v>0</v>
      </c>
      <c r="M23" s="21">
        <v>0</v>
      </c>
      <c r="N23" s="13">
        <f t="shared" si="0"/>
        <v>135</v>
      </c>
    </row>
    <row r="24" spans="1:14" ht="15">
      <c r="A24" s="6" t="s">
        <v>38</v>
      </c>
      <c r="B24" s="1" t="s">
        <v>39</v>
      </c>
      <c r="C24" s="25">
        <v>93</v>
      </c>
      <c r="D24" s="17">
        <v>0</v>
      </c>
      <c r="E24" s="17">
        <v>306</v>
      </c>
      <c r="F24" s="17">
        <v>0</v>
      </c>
      <c r="G24" s="31">
        <v>20.74</v>
      </c>
      <c r="H24" s="17">
        <v>0</v>
      </c>
      <c r="I24" s="17">
        <v>15.34</v>
      </c>
      <c r="J24" s="17"/>
      <c r="K24" s="17"/>
      <c r="L24" s="25">
        <v>563</v>
      </c>
      <c r="M24" s="21">
        <v>0</v>
      </c>
      <c r="N24" s="13">
        <f t="shared" si="0"/>
        <v>998.0799999999999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31">
        <v>0</v>
      </c>
      <c r="H25" s="17">
        <v>0</v>
      </c>
      <c r="I25" s="17">
        <v>0</v>
      </c>
      <c r="J25" s="17"/>
      <c r="K25" s="17">
        <v>0</v>
      </c>
      <c r="L25" s="25">
        <v>0</v>
      </c>
      <c r="M25" s="21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5">
        <v>0</v>
      </c>
      <c r="D26" s="17">
        <v>0</v>
      </c>
      <c r="E26" s="17">
        <v>0</v>
      </c>
      <c r="F26" s="17">
        <v>0</v>
      </c>
      <c r="G26" s="31">
        <v>0</v>
      </c>
      <c r="H26" s="19">
        <v>0</v>
      </c>
      <c r="I26" s="17">
        <v>0</v>
      </c>
      <c r="J26" s="17"/>
      <c r="K26" s="17">
        <v>0</v>
      </c>
      <c r="L26" s="25">
        <v>0</v>
      </c>
      <c r="M26" s="21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25">
        <v>0</v>
      </c>
      <c r="D27" s="17">
        <v>0</v>
      </c>
      <c r="E27" s="17">
        <v>0</v>
      </c>
      <c r="F27" s="17">
        <v>0</v>
      </c>
      <c r="G27" s="31">
        <v>0</v>
      </c>
      <c r="H27" s="19">
        <v>0</v>
      </c>
      <c r="I27" s="17">
        <v>0</v>
      </c>
      <c r="J27" s="17"/>
      <c r="K27" s="17">
        <v>0</v>
      </c>
      <c r="L27" s="25">
        <v>0</v>
      </c>
      <c r="M27" s="21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25">
        <v>56</v>
      </c>
      <c r="D28" s="17">
        <v>89</v>
      </c>
      <c r="E28" s="17">
        <v>10</v>
      </c>
      <c r="F28" s="17">
        <v>0</v>
      </c>
      <c r="G28" s="31">
        <v>358.89</v>
      </c>
      <c r="H28" s="19">
        <v>789.95</v>
      </c>
      <c r="I28" s="17">
        <v>0</v>
      </c>
      <c r="J28" s="17">
        <v>1500</v>
      </c>
      <c r="K28" s="17">
        <v>31</v>
      </c>
      <c r="L28" s="25">
        <v>68</v>
      </c>
      <c r="M28" s="21">
        <v>0</v>
      </c>
      <c r="N28" s="13">
        <f t="shared" si="0"/>
        <v>2902.84</v>
      </c>
    </row>
    <row r="29" spans="1:14" ht="15">
      <c r="A29" s="6" t="s">
        <v>48</v>
      </c>
      <c r="B29" s="1" t="s">
        <v>49</v>
      </c>
      <c r="C29" s="25">
        <v>0</v>
      </c>
      <c r="D29" s="17">
        <v>0</v>
      </c>
      <c r="E29" s="17">
        <v>0</v>
      </c>
      <c r="F29" s="17">
        <v>0</v>
      </c>
      <c r="G29" s="31">
        <v>0</v>
      </c>
      <c r="H29" s="19">
        <v>0</v>
      </c>
      <c r="I29" s="17">
        <v>83.678</v>
      </c>
      <c r="J29" s="17"/>
      <c r="K29" s="17">
        <v>0</v>
      </c>
      <c r="L29" s="25">
        <v>0</v>
      </c>
      <c r="M29" s="21">
        <v>0</v>
      </c>
      <c r="N29" s="13">
        <f t="shared" si="0"/>
        <v>83.678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31">
        <v>0</v>
      </c>
      <c r="H30" s="19">
        <v>0</v>
      </c>
      <c r="I30" s="17">
        <v>0</v>
      </c>
      <c r="J30" s="17"/>
      <c r="K30" s="17"/>
      <c r="L30" s="25">
        <v>0</v>
      </c>
      <c r="M30" s="21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25">
        <v>0</v>
      </c>
      <c r="D31" s="17">
        <v>0</v>
      </c>
      <c r="E31" s="17">
        <v>0</v>
      </c>
      <c r="F31" s="17">
        <v>0</v>
      </c>
      <c r="G31" s="31">
        <v>1.32</v>
      </c>
      <c r="H31" s="19">
        <v>0</v>
      </c>
      <c r="I31" s="17">
        <v>0</v>
      </c>
      <c r="J31" s="17"/>
      <c r="K31" s="17">
        <v>0</v>
      </c>
      <c r="L31" s="25">
        <v>0</v>
      </c>
      <c r="M31" s="21">
        <v>0</v>
      </c>
      <c r="N31" s="13">
        <f t="shared" si="0"/>
        <v>1.32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31">
        <v>0</v>
      </c>
      <c r="H32" s="19">
        <v>0</v>
      </c>
      <c r="I32" s="17">
        <v>0</v>
      </c>
      <c r="J32" s="17"/>
      <c r="K32" s="17">
        <v>0</v>
      </c>
      <c r="L32" s="25">
        <v>0</v>
      </c>
      <c r="M32" s="21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5">
        <v>390</v>
      </c>
      <c r="D33" s="17">
        <v>1440</v>
      </c>
      <c r="E33" s="17">
        <v>558</v>
      </c>
      <c r="F33" s="17">
        <v>10</v>
      </c>
      <c r="G33" s="31">
        <v>46.15</v>
      </c>
      <c r="H33" s="19">
        <v>3086.93037</v>
      </c>
      <c r="I33" s="17">
        <v>588.3936700000004</v>
      </c>
      <c r="J33" s="17">
        <v>56</v>
      </c>
      <c r="K33" s="17">
        <v>32</v>
      </c>
      <c r="L33" s="25">
        <v>152</v>
      </c>
      <c r="M33" s="21">
        <v>0</v>
      </c>
      <c r="N33" s="13">
        <f t="shared" si="0"/>
        <v>6359.47404</v>
      </c>
    </row>
    <row r="34" spans="1:14" ht="15">
      <c r="A34" s="7" t="s">
        <v>58</v>
      </c>
      <c r="B34" s="8" t="s">
        <v>59</v>
      </c>
      <c r="C34" s="25">
        <v>121421</v>
      </c>
      <c r="D34" s="26">
        <f>D3+D4+D5+D6+D7+D8+D9+D16+D19+D26+D27+D28+D29+D30+D31+D32+D33</f>
        <v>30734</v>
      </c>
      <c r="E34" s="17">
        <v>17127</v>
      </c>
      <c r="F34" s="17">
        <v>9475</v>
      </c>
      <c r="G34" s="32">
        <v>19722.64</v>
      </c>
      <c r="H34" s="19">
        <v>29647.30486</v>
      </c>
      <c r="I34" s="17">
        <f>I3+I5+I4+I6+I7+I8+I9+I16+I19+I26+I27+I28+I29+I30+I32+I31+I33</f>
        <v>27326.302750000003</v>
      </c>
      <c r="J34" s="20">
        <f aca="true" t="shared" si="16" ref="J34">SUM(J3:J10,J13,J19,J26:J33)</f>
        <v>26596</v>
      </c>
      <c r="K34" s="20">
        <f>SUM(K3:K10)+K13+K19+SUM(K26:K33)</f>
        <v>13978</v>
      </c>
      <c r="L34" s="25">
        <v>17451</v>
      </c>
      <c r="M34" s="22">
        <f>SUM(M3:M9)+M16+M19+SUM(M26:M33)</f>
        <v>31192.33</v>
      </c>
      <c r="N34" s="9">
        <f t="shared" si="0"/>
        <v>344670.57761000004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76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17">
        <v>7807</v>
      </c>
      <c r="D3" s="17">
        <v>4567</v>
      </c>
      <c r="E3" s="17">
        <v>2298</v>
      </c>
      <c r="F3" s="17">
        <v>3917</v>
      </c>
      <c r="G3" s="18">
        <v>2395</v>
      </c>
      <c r="H3" s="17">
        <v>8431</v>
      </c>
      <c r="I3" s="17">
        <v>2989</v>
      </c>
      <c r="J3" s="17">
        <v>6603</v>
      </c>
      <c r="K3" s="40">
        <v>5323</v>
      </c>
      <c r="L3" s="25">
        <v>3902</v>
      </c>
      <c r="M3" s="23">
        <v>4555</v>
      </c>
      <c r="N3" s="13">
        <f>SUM(C3:M3)</f>
        <v>52787</v>
      </c>
    </row>
    <row r="4" spans="1:14" ht="15">
      <c r="A4" s="6" t="s">
        <v>2</v>
      </c>
      <c r="B4" s="1" t="s">
        <v>3</v>
      </c>
      <c r="C4" s="17">
        <v>89</v>
      </c>
      <c r="D4" s="17">
        <v>151</v>
      </c>
      <c r="E4" s="17">
        <v>8</v>
      </c>
      <c r="F4" s="17">
        <v>0</v>
      </c>
      <c r="G4" s="18">
        <v>344</v>
      </c>
      <c r="H4" s="17">
        <v>629</v>
      </c>
      <c r="I4" s="17">
        <v>4160</v>
      </c>
      <c r="J4" s="17">
        <v>49</v>
      </c>
      <c r="K4" s="40">
        <v>15</v>
      </c>
      <c r="L4" s="25">
        <v>0</v>
      </c>
      <c r="M4" s="23">
        <v>47</v>
      </c>
      <c r="N4" s="13">
        <f aca="true" t="shared" si="0" ref="N4:N34">SUM(C4:M4)</f>
        <v>5492</v>
      </c>
    </row>
    <row r="5" spans="1:14" ht="15">
      <c r="A5" s="6" t="s">
        <v>4</v>
      </c>
      <c r="B5" s="1" t="s">
        <v>5</v>
      </c>
      <c r="C5" s="17">
        <v>296</v>
      </c>
      <c r="D5" s="17">
        <v>413</v>
      </c>
      <c r="E5" s="17">
        <v>721</v>
      </c>
      <c r="F5" s="17">
        <v>97</v>
      </c>
      <c r="G5" s="18">
        <v>229</v>
      </c>
      <c r="H5" s="17">
        <v>554</v>
      </c>
      <c r="I5" s="17">
        <v>390</v>
      </c>
      <c r="J5" s="17">
        <v>375</v>
      </c>
      <c r="K5" s="40">
        <v>301</v>
      </c>
      <c r="L5" s="25">
        <v>397</v>
      </c>
      <c r="M5" s="23">
        <v>372</v>
      </c>
      <c r="N5" s="13">
        <f t="shared" si="0"/>
        <v>4145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30"/>
      <c r="K6" s="40">
        <v>0</v>
      </c>
      <c r="L6" s="25">
        <v>0</v>
      </c>
      <c r="M6" s="23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4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30"/>
      <c r="K7" s="40">
        <v>0</v>
      </c>
      <c r="L7" s="25">
        <v>0</v>
      </c>
      <c r="M7" s="23">
        <v>0</v>
      </c>
      <c r="N7" s="13">
        <f t="shared" si="0"/>
        <v>4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30"/>
      <c r="K8" s="40">
        <v>0</v>
      </c>
      <c r="L8" s="25">
        <v>0</v>
      </c>
      <c r="M8" s="23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17">
        <v>3</v>
      </c>
      <c r="D9" s="17">
        <v>31</v>
      </c>
      <c r="E9" s="17">
        <v>26</v>
      </c>
      <c r="F9" s="17">
        <v>0</v>
      </c>
      <c r="G9" s="18">
        <v>20</v>
      </c>
      <c r="H9" s="17">
        <v>17</v>
      </c>
      <c r="I9" s="17">
        <v>88</v>
      </c>
      <c r="J9" s="17">
        <v>24</v>
      </c>
      <c r="K9" s="40">
        <v>1</v>
      </c>
      <c r="L9" s="25">
        <v>11</v>
      </c>
      <c r="M9" s="23">
        <v>1</v>
      </c>
      <c r="N9" s="13">
        <f t="shared" si="0"/>
        <v>222</v>
      </c>
    </row>
    <row r="10" spans="1:14" ht="15">
      <c r="A10" s="6" t="s">
        <v>14</v>
      </c>
      <c r="B10" s="1" t="s">
        <v>15</v>
      </c>
      <c r="C10" s="17">
        <v>1293</v>
      </c>
      <c r="D10" s="17">
        <f>D11+D12</f>
        <v>1372</v>
      </c>
      <c r="E10" s="17">
        <v>483</v>
      </c>
      <c r="F10" s="17">
        <v>113</v>
      </c>
      <c r="G10" s="18">
        <v>1025</v>
      </c>
      <c r="H10" s="17">
        <v>2110</v>
      </c>
      <c r="I10" s="17">
        <f>I11+I12</f>
        <v>1467</v>
      </c>
      <c r="J10" s="17">
        <f aca="true" t="shared" si="1" ref="J10">SUM(J11:J12)</f>
        <v>519</v>
      </c>
      <c r="K10" s="17">
        <f>K11+K12</f>
        <v>326</v>
      </c>
      <c r="L10" s="25">
        <v>505</v>
      </c>
      <c r="M10" s="23">
        <f>SUM(M11:M12)</f>
        <v>770</v>
      </c>
      <c r="N10" s="13">
        <f t="shared" si="0"/>
        <v>9983</v>
      </c>
    </row>
    <row r="11" spans="1:14" ht="15">
      <c r="A11" s="6" t="s">
        <v>16</v>
      </c>
      <c r="B11" s="1" t="s">
        <v>17</v>
      </c>
      <c r="C11" s="17">
        <v>1203</v>
      </c>
      <c r="D11" s="17">
        <v>1129</v>
      </c>
      <c r="E11" s="17">
        <v>351</v>
      </c>
      <c r="F11" s="17">
        <v>98</v>
      </c>
      <c r="G11" s="18">
        <v>810</v>
      </c>
      <c r="H11" s="17">
        <v>1672</v>
      </c>
      <c r="I11" s="17">
        <v>1300</v>
      </c>
      <c r="J11" s="17">
        <v>330</v>
      </c>
      <c r="K11" s="2">
        <v>260</v>
      </c>
      <c r="L11" s="25">
        <v>411</v>
      </c>
      <c r="M11" s="23">
        <v>157</v>
      </c>
      <c r="N11" s="13">
        <f t="shared" si="0"/>
        <v>7721</v>
      </c>
    </row>
    <row r="12" spans="1:14" ht="15">
      <c r="A12" s="6" t="s">
        <v>18</v>
      </c>
      <c r="B12" s="1" t="s">
        <v>19</v>
      </c>
      <c r="C12" s="17">
        <v>90</v>
      </c>
      <c r="D12" s="17">
        <v>243</v>
      </c>
      <c r="E12" s="17">
        <v>132</v>
      </c>
      <c r="F12" s="17">
        <v>15</v>
      </c>
      <c r="G12" s="18">
        <v>215</v>
      </c>
      <c r="H12" s="17">
        <v>438</v>
      </c>
      <c r="I12" s="17">
        <v>167</v>
      </c>
      <c r="J12" s="17">
        <v>189</v>
      </c>
      <c r="K12" s="2">
        <v>66</v>
      </c>
      <c r="L12" s="25">
        <v>94</v>
      </c>
      <c r="M12" s="23">
        <v>613</v>
      </c>
      <c r="N12" s="13">
        <f t="shared" si="0"/>
        <v>2262</v>
      </c>
    </row>
    <row r="13" spans="1:14" ht="15">
      <c r="A13" s="6" t="s">
        <v>20</v>
      </c>
      <c r="B13" s="1" t="s">
        <v>21</v>
      </c>
      <c r="C13" s="17">
        <v>825</v>
      </c>
      <c r="D13" s="17">
        <f>D14+D15</f>
        <v>1184</v>
      </c>
      <c r="E13" s="17">
        <v>214</v>
      </c>
      <c r="F13" s="17">
        <v>21</v>
      </c>
      <c r="G13" s="18">
        <v>1121</v>
      </c>
      <c r="H13" s="17">
        <v>3664</v>
      </c>
      <c r="I13" s="17">
        <f>I14+I15</f>
        <v>1814</v>
      </c>
      <c r="J13" s="17">
        <f aca="true" t="shared" si="2" ref="J13">SUM(J14:J15)</f>
        <v>300</v>
      </c>
      <c r="K13" s="17">
        <f>K14+K15</f>
        <v>357</v>
      </c>
      <c r="L13" s="25">
        <v>263</v>
      </c>
      <c r="M13" s="23">
        <f>SUM(M14:M15)</f>
        <v>254</v>
      </c>
      <c r="N13" s="13">
        <f t="shared" si="0"/>
        <v>10017</v>
      </c>
    </row>
    <row r="14" spans="1:14" ht="15">
      <c r="A14" s="6" t="s">
        <v>16</v>
      </c>
      <c r="B14" s="1" t="s">
        <v>22</v>
      </c>
      <c r="C14" s="17">
        <v>740</v>
      </c>
      <c r="D14" s="17">
        <v>1032</v>
      </c>
      <c r="E14" s="17">
        <v>164</v>
      </c>
      <c r="F14" s="17">
        <v>18</v>
      </c>
      <c r="G14" s="18">
        <v>819</v>
      </c>
      <c r="H14" s="17">
        <v>3220</v>
      </c>
      <c r="I14" s="17">
        <v>1356</v>
      </c>
      <c r="J14" s="17">
        <v>199</v>
      </c>
      <c r="K14" s="2">
        <v>264</v>
      </c>
      <c r="L14" s="25">
        <v>217</v>
      </c>
      <c r="M14" s="23">
        <v>168</v>
      </c>
      <c r="N14" s="13">
        <f t="shared" si="0"/>
        <v>8197</v>
      </c>
    </row>
    <row r="15" spans="1:14" ht="15">
      <c r="A15" s="6" t="s">
        <v>18</v>
      </c>
      <c r="B15" s="1" t="s">
        <v>23</v>
      </c>
      <c r="C15" s="17">
        <v>85</v>
      </c>
      <c r="D15" s="17">
        <v>152</v>
      </c>
      <c r="E15" s="17">
        <v>50</v>
      </c>
      <c r="F15" s="17">
        <v>3</v>
      </c>
      <c r="G15" s="18">
        <v>302</v>
      </c>
      <c r="H15" s="17">
        <v>444</v>
      </c>
      <c r="I15" s="17">
        <v>458</v>
      </c>
      <c r="J15" s="17">
        <v>101</v>
      </c>
      <c r="K15" s="2">
        <v>93</v>
      </c>
      <c r="L15" s="25">
        <v>46</v>
      </c>
      <c r="M15" s="23">
        <v>86</v>
      </c>
      <c r="N15" s="13">
        <f t="shared" si="0"/>
        <v>1820</v>
      </c>
    </row>
    <row r="16" spans="1:14" ht="15">
      <c r="A16" s="6" t="s">
        <v>24</v>
      </c>
      <c r="B16" s="1" t="s">
        <v>25</v>
      </c>
      <c r="C16" s="17">
        <v>1398</v>
      </c>
      <c r="D16" s="17">
        <f>D17+D18</f>
        <v>1404</v>
      </c>
      <c r="E16" s="17">
        <v>533</v>
      </c>
      <c r="F16" s="17">
        <v>134</v>
      </c>
      <c r="G16" s="18">
        <v>1121</v>
      </c>
      <c r="H16" s="17">
        <v>3734</v>
      </c>
      <c r="I16" s="17">
        <f>I17+I18</f>
        <v>1814</v>
      </c>
      <c r="J16" s="17">
        <f aca="true" t="shared" si="3" ref="J16">SUM(J17:J18)</f>
        <v>569</v>
      </c>
      <c r="K16" s="17">
        <f>K17+K18</f>
        <v>683</v>
      </c>
      <c r="L16" s="25">
        <v>539</v>
      </c>
      <c r="M16" s="23">
        <f>SUM(M17:M18)</f>
        <v>823</v>
      </c>
      <c r="N16" s="13">
        <f t="shared" si="0"/>
        <v>12752</v>
      </c>
    </row>
    <row r="17" spans="1:14" ht="15">
      <c r="A17" s="6" t="s">
        <v>16</v>
      </c>
      <c r="B17" s="1" t="s">
        <v>26</v>
      </c>
      <c r="C17" s="17">
        <v>1227</v>
      </c>
      <c r="D17" s="17">
        <v>1136</v>
      </c>
      <c r="E17" s="17">
        <v>358</v>
      </c>
      <c r="F17" s="17">
        <v>116</v>
      </c>
      <c r="G17" s="18">
        <v>819</v>
      </c>
      <c r="H17" s="17">
        <v>3233</v>
      </c>
      <c r="I17" s="17">
        <f>I14</f>
        <v>1356</v>
      </c>
      <c r="J17" s="17">
        <f>323+25</f>
        <v>348</v>
      </c>
      <c r="K17" s="27">
        <f>K11+K14</f>
        <v>524</v>
      </c>
      <c r="L17" s="25">
        <v>411</v>
      </c>
      <c r="M17" s="23">
        <v>192</v>
      </c>
      <c r="N17" s="13">
        <f t="shared" si="0"/>
        <v>9720</v>
      </c>
    </row>
    <row r="18" spans="1:14" ht="15">
      <c r="A18" s="6" t="s">
        <v>18</v>
      </c>
      <c r="B18" s="1" t="s">
        <v>27</v>
      </c>
      <c r="C18" s="17">
        <v>171</v>
      </c>
      <c r="D18" s="17">
        <v>268</v>
      </c>
      <c r="E18" s="17">
        <v>175</v>
      </c>
      <c r="F18" s="17">
        <v>18</v>
      </c>
      <c r="G18" s="18">
        <v>302</v>
      </c>
      <c r="H18" s="17">
        <v>501</v>
      </c>
      <c r="I18" s="17">
        <f>I15</f>
        <v>458</v>
      </c>
      <c r="J18" s="17">
        <v>221</v>
      </c>
      <c r="K18" s="27">
        <f>K12+K15</f>
        <v>159</v>
      </c>
      <c r="L18" s="25">
        <v>128</v>
      </c>
      <c r="M18" s="23">
        <v>631</v>
      </c>
      <c r="N18" s="13">
        <f t="shared" si="0"/>
        <v>3032</v>
      </c>
    </row>
    <row r="19" spans="1:14" ht="15">
      <c r="A19" s="6" t="s">
        <v>28</v>
      </c>
      <c r="B19" s="1" t="s">
        <v>29</v>
      </c>
      <c r="C19" s="17">
        <v>6405</v>
      </c>
      <c r="D19" s="17">
        <f>D20+D24+D25</f>
        <v>5985</v>
      </c>
      <c r="E19" s="17">
        <v>5806</v>
      </c>
      <c r="F19" s="17">
        <v>6109</v>
      </c>
      <c r="G19" s="18">
        <v>3262</v>
      </c>
      <c r="H19" s="19">
        <f>H20+H24+H25</f>
        <v>5560</v>
      </c>
      <c r="I19" s="17">
        <f>I20+I24+I25</f>
        <v>4745</v>
      </c>
      <c r="J19" s="17">
        <f aca="true" t="shared" si="4" ref="J19">SUM(J20,J24:J25)</f>
        <v>12396</v>
      </c>
      <c r="K19" s="17">
        <f>SUM(K21:K25)</f>
        <v>7977</v>
      </c>
      <c r="L19" s="25">
        <v>6238</v>
      </c>
      <c r="M19" s="23">
        <f>M20+M24+M25</f>
        <v>4529</v>
      </c>
      <c r="N19" s="13">
        <f t="shared" si="0"/>
        <v>69012</v>
      </c>
    </row>
    <row r="20" spans="1:14" ht="15">
      <c r="A20" s="6" t="s">
        <v>30</v>
      </c>
      <c r="B20" s="1" t="s">
        <v>31</v>
      </c>
      <c r="C20" s="17">
        <v>6378</v>
      </c>
      <c r="D20" s="17">
        <f>SUM(D21:D23)</f>
        <v>5965</v>
      </c>
      <c r="E20" s="17">
        <v>5794</v>
      </c>
      <c r="F20" s="17">
        <v>6109</v>
      </c>
      <c r="G20" s="18">
        <v>3240</v>
      </c>
      <c r="H20" s="19">
        <f>H21+H22+H23</f>
        <v>5478</v>
      </c>
      <c r="I20" s="17">
        <f>I21+I22+I23</f>
        <v>4683</v>
      </c>
      <c r="J20" s="17">
        <f aca="true" t="shared" si="5" ref="J20">SUM(J21:J23)</f>
        <v>12377</v>
      </c>
      <c r="K20" s="17">
        <f>K21+K22+K23</f>
        <v>7943</v>
      </c>
      <c r="L20" s="25">
        <v>6211</v>
      </c>
      <c r="M20" s="23">
        <f>SUM(M21:M23)</f>
        <v>4475</v>
      </c>
      <c r="N20" s="13">
        <f t="shared" si="0"/>
        <v>68653</v>
      </c>
    </row>
    <row r="21" spans="1:14" ht="15">
      <c r="A21" s="6" t="s">
        <v>32</v>
      </c>
      <c r="B21" s="1" t="s">
        <v>33</v>
      </c>
      <c r="C21" s="17">
        <v>4773</v>
      </c>
      <c r="D21" s="17">
        <v>4464</v>
      </c>
      <c r="E21" s="17">
        <v>2719</v>
      </c>
      <c r="F21" s="17">
        <v>4612</v>
      </c>
      <c r="G21" s="18">
        <v>2365</v>
      </c>
      <c r="H21" s="17">
        <v>3844</v>
      </c>
      <c r="I21" s="17">
        <v>3373</v>
      </c>
      <c r="J21" s="17">
        <v>9012</v>
      </c>
      <c r="K21" s="41">
        <v>6032</v>
      </c>
      <c r="L21" s="25">
        <v>4354</v>
      </c>
      <c r="M21" s="23">
        <v>3110</v>
      </c>
      <c r="N21" s="13">
        <f t="shared" si="0"/>
        <v>48658</v>
      </c>
    </row>
    <row r="22" spans="1:14" ht="15">
      <c r="A22" s="6" t="s">
        <v>34</v>
      </c>
      <c r="B22" s="1" t="s">
        <v>35</v>
      </c>
      <c r="C22" s="17">
        <v>1600</v>
      </c>
      <c r="D22" s="17">
        <v>1485</v>
      </c>
      <c r="E22" s="17">
        <v>888</v>
      </c>
      <c r="F22" s="17">
        <v>1465</v>
      </c>
      <c r="G22" s="18">
        <v>720</v>
      </c>
      <c r="H22" s="17">
        <v>1619</v>
      </c>
      <c r="I22" s="17">
        <v>1296</v>
      </c>
      <c r="J22" s="17">
        <v>3330</v>
      </c>
      <c r="K22" s="41">
        <v>1899</v>
      </c>
      <c r="L22" s="25">
        <v>1854</v>
      </c>
      <c r="M22" s="23">
        <v>1134</v>
      </c>
      <c r="N22" s="13">
        <f t="shared" si="0"/>
        <v>17290</v>
      </c>
    </row>
    <row r="23" spans="1:14" ht="15">
      <c r="A23" s="6" t="s">
        <v>36</v>
      </c>
      <c r="B23" s="1" t="s">
        <v>37</v>
      </c>
      <c r="C23" s="17">
        <v>5</v>
      </c>
      <c r="D23" s="17">
        <v>16</v>
      </c>
      <c r="E23" s="17">
        <v>2187</v>
      </c>
      <c r="F23" s="17">
        <v>27</v>
      </c>
      <c r="G23" s="18">
        <v>155</v>
      </c>
      <c r="H23" s="17">
        <v>15</v>
      </c>
      <c r="I23" s="17">
        <v>14</v>
      </c>
      <c r="J23" s="17">
        <v>35</v>
      </c>
      <c r="K23" s="41">
        <v>12</v>
      </c>
      <c r="L23" s="25">
        <v>3</v>
      </c>
      <c r="M23" s="23">
        <v>231</v>
      </c>
      <c r="N23" s="13">
        <f t="shared" si="0"/>
        <v>2700</v>
      </c>
    </row>
    <row r="24" spans="1:14" ht="15">
      <c r="A24" s="6" t="s">
        <v>38</v>
      </c>
      <c r="B24" s="1" t="s">
        <v>39</v>
      </c>
      <c r="C24" s="17">
        <v>27</v>
      </c>
      <c r="D24" s="17">
        <v>20</v>
      </c>
      <c r="E24" s="17">
        <v>12</v>
      </c>
      <c r="F24" s="17">
        <v>5</v>
      </c>
      <c r="G24" s="18">
        <v>22</v>
      </c>
      <c r="H24" s="17">
        <v>82</v>
      </c>
      <c r="I24" s="17">
        <v>62</v>
      </c>
      <c r="J24" s="17">
        <v>19</v>
      </c>
      <c r="K24" s="41">
        <v>34</v>
      </c>
      <c r="L24" s="25">
        <v>27</v>
      </c>
      <c r="M24" s="23">
        <v>54</v>
      </c>
      <c r="N24" s="13">
        <f t="shared" si="0"/>
        <v>364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30"/>
      <c r="K25" s="2">
        <v>0</v>
      </c>
      <c r="L25" s="25">
        <v>0</v>
      </c>
      <c r="M25" s="23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2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30"/>
      <c r="K26" s="40">
        <v>1</v>
      </c>
      <c r="L26" s="25">
        <v>0</v>
      </c>
      <c r="M26" s="23">
        <v>0</v>
      </c>
      <c r="N26" s="13">
        <f t="shared" si="0"/>
        <v>3</v>
      </c>
    </row>
    <row r="27" spans="1:14" ht="15">
      <c r="A27" s="6" t="s">
        <v>44</v>
      </c>
      <c r="B27" s="1" t="s">
        <v>45</v>
      </c>
      <c r="C27" s="17">
        <v>0</v>
      </c>
      <c r="D27" s="17">
        <v>2</v>
      </c>
      <c r="E27" s="17">
        <v>0</v>
      </c>
      <c r="F27" s="17">
        <v>0</v>
      </c>
      <c r="G27" s="18">
        <v>0</v>
      </c>
      <c r="H27" s="17">
        <v>4</v>
      </c>
      <c r="I27" s="17">
        <v>0</v>
      </c>
      <c r="J27" s="17">
        <v>1</v>
      </c>
      <c r="K27" s="40">
        <v>0</v>
      </c>
      <c r="L27" s="25">
        <v>2</v>
      </c>
      <c r="M27" s="23">
        <v>0</v>
      </c>
      <c r="N27" s="13">
        <f t="shared" si="0"/>
        <v>9</v>
      </c>
    </row>
    <row r="28" spans="1:14" ht="15">
      <c r="A28" s="6" t="s">
        <v>46</v>
      </c>
      <c r="B28" s="1" t="s">
        <v>47</v>
      </c>
      <c r="C28" s="17">
        <v>766</v>
      </c>
      <c r="D28" s="17">
        <v>1382</v>
      </c>
      <c r="E28" s="17">
        <v>155</v>
      </c>
      <c r="F28" s="17">
        <v>36</v>
      </c>
      <c r="G28" s="18">
        <v>362</v>
      </c>
      <c r="H28" s="17">
        <v>1521</v>
      </c>
      <c r="I28" s="17">
        <v>788</v>
      </c>
      <c r="J28" s="17">
        <v>346</v>
      </c>
      <c r="K28" s="40">
        <v>209</v>
      </c>
      <c r="L28" s="25">
        <v>588</v>
      </c>
      <c r="M28" s="23">
        <v>60</v>
      </c>
      <c r="N28" s="13">
        <f t="shared" si="0"/>
        <v>6213</v>
      </c>
    </row>
    <row r="29" spans="1:14" ht="15">
      <c r="A29" s="6" t="s">
        <v>48</v>
      </c>
      <c r="B29" s="1" t="s">
        <v>49</v>
      </c>
      <c r="C29" s="17">
        <v>6</v>
      </c>
      <c r="D29" s="17">
        <v>0</v>
      </c>
      <c r="E29" s="17">
        <v>5</v>
      </c>
      <c r="F29" s="17">
        <v>0</v>
      </c>
      <c r="G29" s="18">
        <v>1</v>
      </c>
      <c r="H29" s="17">
        <v>3</v>
      </c>
      <c r="I29" s="17">
        <v>769</v>
      </c>
      <c r="J29" s="30"/>
      <c r="K29" s="40">
        <v>111</v>
      </c>
      <c r="L29" s="25">
        <v>0</v>
      </c>
      <c r="M29" s="23">
        <v>2</v>
      </c>
      <c r="N29" s="13">
        <f t="shared" si="0"/>
        <v>897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30"/>
      <c r="K30" s="40">
        <v>0</v>
      </c>
      <c r="L30" s="25">
        <v>0</v>
      </c>
      <c r="M30" s="23">
        <v>2</v>
      </c>
      <c r="N30" s="13">
        <f t="shared" si="0"/>
        <v>2</v>
      </c>
    </row>
    <row r="31" spans="1:14" ht="15">
      <c r="A31" s="6" t="s">
        <v>52</v>
      </c>
      <c r="B31" s="1" t="s">
        <v>53</v>
      </c>
      <c r="C31" s="17">
        <v>0</v>
      </c>
      <c r="D31" s="17">
        <v>83</v>
      </c>
      <c r="E31" s="17">
        <v>1</v>
      </c>
      <c r="F31" s="17">
        <v>0</v>
      </c>
      <c r="G31" s="18">
        <v>3</v>
      </c>
      <c r="H31" s="17">
        <v>106</v>
      </c>
      <c r="I31" s="17">
        <v>7</v>
      </c>
      <c r="J31" s="17">
        <v>5</v>
      </c>
      <c r="K31" s="40">
        <v>0</v>
      </c>
      <c r="L31" s="25">
        <v>0</v>
      </c>
      <c r="M31" s="23">
        <v>3</v>
      </c>
      <c r="N31" s="13">
        <f t="shared" si="0"/>
        <v>208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7"/>
      <c r="K32" s="40">
        <v>0</v>
      </c>
      <c r="L32" s="25">
        <v>0</v>
      </c>
      <c r="M32" s="23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17">
        <v>1828</v>
      </c>
      <c r="D33" s="17">
        <v>5010</v>
      </c>
      <c r="E33" s="17">
        <v>755</v>
      </c>
      <c r="F33" s="17">
        <v>452</v>
      </c>
      <c r="G33" s="18">
        <v>765</v>
      </c>
      <c r="H33" s="17">
        <v>4482</v>
      </c>
      <c r="I33" s="17">
        <v>4623</v>
      </c>
      <c r="J33" s="17">
        <v>2862</v>
      </c>
      <c r="K33" s="40">
        <v>866</v>
      </c>
      <c r="L33" s="25">
        <v>1504</v>
      </c>
      <c r="M33" s="23">
        <v>1156</v>
      </c>
      <c r="N33" s="13">
        <f t="shared" si="0"/>
        <v>24303</v>
      </c>
    </row>
    <row r="34" spans="1:14" ht="15">
      <c r="A34" s="7" t="s">
        <v>58</v>
      </c>
      <c r="B34" s="8" t="s">
        <v>59</v>
      </c>
      <c r="C34" s="17">
        <v>19318</v>
      </c>
      <c r="D34" s="29">
        <v>14091</v>
      </c>
      <c r="E34" s="17">
        <v>7962</v>
      </c>
      <c r="F34" s="17">
        <v>6744</v>
      </c>
      <c r="G34" s="28">
        <v>5927</v>
      </c>
      <c r="H34" s="17">
        <v>14961</v>
      </c>
      <c r="I34" s="17">
        <v>16713</v>
      </c>
      <c r="J34" s="20">
        <v>16492</v>
      </c>
      <c r="K34" s="40">
        <v>10032</v>
      </c>
      <c r="L34" s="25">
        <v>9049</v>
      </c>
      <c r="M34" s="24">
        <v>8797</v>
      </c>
      <c r="N34" s="9">
        <f t="shared" si="0"/>
        <v>130086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77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5">
        <v>7543</v>
      </c>
      <c r="D3" s="17">
        <v>3955</v>
      </c>
      <c r="E3" s="17">
        <v>3480</v>
      </c>
      <c r="F3" s="17">
        <v>2648</v>
      </c>
      <c r="G3" s="18">
        <v>2437</v>
      </c>
      <c r="H3" s="19">
        <v>6897</v>
      </c>
      <c r="I3" s="17">
        <v>3242</v>
      </c>
      <c r="J3" s="17">
        <v>5560</v>
      </c>
      <c r="K3" s="42">
        <v>5381</v>
      </c>
      <c r="L3" s="25">
        <v>3356</v>
      </c>
      <c r="M3" s="23">
        <v>3819</v>
      </c>
      <c r="N3" s="13">
        <f>SUM(C3:M3)</f>
        <v>48318</v>
      </c>
    </row>
    <row r="4" spans="1:14" ht="15">
      <c r="A4" s="6" t="s">
        <v>2</v>
      </c>
      <c r="B4" s="1" t="s">
        <v>3</v>
      </c>
      <c r="C4" s="25">
        <v>153</v>
      </c>
      <c r="D4" s="17">
        <v>126</v>
      </c>
      <c r="E4" s="17">
        <v>461</v>
      </c>
      <c r="F4" s="17">
        <v>0</v>
      </c>
      <c r="G4" s="18">
        <v>55</v>
      </c>
      <c r="H4" s="19">
        <v>687</v>
      </c>
      <c r="I4" s="17">
        <v>2664</v>
      </c>
      <c r="J4" s="17">
        <v>27</v>
      </c>
      <c r="K4" s="42">
        <v>4</v>
      </c>
      <c r="L4" s="25">
        <v>0</v>
      </c>
      <c r="M4" s="23">
        <v>24</v>
      </c>
      <c r="N4" s="13">
        <f aca="true" t="shared" si="0" ref="N4:N34">SUM(C4:M4)</f>
        <v>4201</v>
      </c>
    </row>
    <row r="5" spans="1:14" ht="15">
      <c r="A5" s="6" t="s">
        <v>4</v>
      </c>
      <c r="B5" s="1" t="s">
        <v>5</v>
      </c>
      <c r="C5" s="25">
        <v>241</v>
      </c>
      <c r="D5" s="17">
        <v>349</v>
      </c>
      <c r="E5" s="17">
        <v>1037</v>
      </c>
      <c r="F5" s="17">
        <v>74</v>
      </c>
      <c r="G5" s="18">
        <v>178</v>
      </c>
      <c r="H5" s="19">
        <v>522</v>
      </c>
      <c r="I5" s="17">
        <v>469</v>
      </c>
      <c r="J5" s="17">
        <v>399</v>
      </c>
      <c r="K5" s="42">
        <v>261</v>
      </c>
      <c r="L5" s="25">
        <v>445</v>
      </c>
      <c r="M5" s="23">
        <v>320</v>
      </c>
      <c r="N5" s="13">
        <f t="shared" si="0"/>
        <v>4295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42">
        <v>0</v>
      </c>
      <c r="L6" s="25">
        <v>0</v>
      </c>
      <c r="M6" s="23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2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42">
        <v>0</v>
      </c>
      <c r="L7" s="25">
        <v>6</v>
      </c>
      <c r="M7" s="23">
        <v>0</v>
      </c>
      <c r="N7" s="13">
        <f t="shared" si="0"/>
        <v>8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/>
      <c r="K8" s="42">
        <v>0</v>
      </c>
      <c r="L8" s="25">
        <v>1</v>
      </c>
      <c r="M8" s="23">
        <v>0</v>
      </c>
      <c r="N8" s="13">
        <f t="shared" si="0"/>
        <v>1</v>
      </c>
    </row>
    <row r="9" spans="1:14" ht="15">
      <c r="A9" s="6" t="s">
        <v>12</v>
      </c>
      <c r="B9" s="1" t="s">
        <v>13</v>
      </c>
      <c r="C9" s="25">
        <v>0</v>
      </c>
      <c r="D9" s="17">
        <v>44</v>
      </c>
      <c r="E9" s="17">
        <v>14</v>
      </c>
      <c r="F9" s="17">
        <v>0</v>
      </c>
      <c r="G9" s="18">
        <v>21</v>
      </c>
      <c r="H9" s="19">
        <v>10</v>
      </c>
      <c r="I9" s="17">
        <v>48</v>
      </c>
      <c r="J9" s="17">
        <v>28</v>
      </c>
      <c r="K9" s="42">
        <v>6</v>
      </c>
      <c r="L9" s="25">
        <v>10</v>
      </c>
      <c r="M9" s="23">
        <v>10</v>
      </c>
      <c r="N9" s="13">
        <f t="shared" si="0"/>
        <v>191</v>
      </c>
    </row>
    <row r="10" spans="1:14" ht="15">
      <c r="A10" s="6" t="s">
        <v>14</v>
      </c>
      <c r="B10" s="1" t="s">
        <v>15</v>
      </c>
      <c r="C10" s="25">
        <v>1281</v>
      </c>
      <c r="D10" s="17">
        <f>D11+D12</f>
        <v>1364</v>
      </c>
      <c r="E10" s="17">
        <v>637</v>
      </c>
      <c r="F10" s="17">
        <v>69</v>
      </c>
      <c r="G10" s="18">
        <v>907</v>
      </c>
      <c r="H10" s="19">
        <v>2313</v>
      </c>
      <c r="I10" s="17">
        <f>I11+I12</f>
        <v>1289</v>
      </c>
      <c r="J10" s="17">
        <f aca="true" t="shared" si="1" ref="J10">SUM(J11:J12)</f>
        <v>406</v>
      </c>
      <c r="K10" s="17">
        <f>K11+K12</f>
        <v>394</v>
      </c>
      <c r="L10" s="25">
        <v>504</v>
      </c>
      <c r="M10" s="23">
        <f>SUM(M11:M12)</f>
        <v>526</v>
      </c>
      <c r="N10" s="13">
        <f t="shared" si="0"/>
        <v>9690</v>
      </c>
    </row>
    <row r="11" spans="1:14" ht="15">
      <c r="A11" s="6" t="s">
        <v>16</v>
      </c>
      <c r="B11" s="1" t="s">
        <v>17</v>
      </c>
      <c r="C11" s="25">
        <v>1136</v>
      </c>
      <c r="D11" s="17">
        <v>1112</v>
      </c>
      <c r="E11" s="17">
        <v>400</v>
      </c>
      <c r="F11" s="17">
        <v>53</v>
      </c>
      <c r="G11" s="18">
        <v>739</v>
      </c>
      <c r="H11" s="17">
        <v>1605</v>
      </c>
      <c r="I11" s="17">
        <v>1127</v>
      </c>
      <c r="J11" s="17">
        <v>297</v>
      </c>
      <c r="K11" s="42">
        <v>288</v>
      </c>
      <c r="L11" s="25">
        <v>390</v>
      </c>
      <c r="M11" s="23">
        <v>186</v>
      </c>
      <c r="N11" s="13">
        <f t="shared" si="0"/>
        <v>7333</v>
      </c>
    </row>
    <row r="12" spans="1:14" ht="15">
      <c r="A12" s="6" t="s">
        <v>18</v>
      </c>
      <c r="B12" s="1" t="s">
        <v>19</v>
      </c>
      <c r="C12" s="25">
        <v>145</v>
      </c>
      <c r="D12" s="17">
        <v>252</v>
      </c>
      <c r="E12" s="17">
        <v>237</v>
      </c>
      <c r="F12" s="17">
        <v>16</v>
      </c>
      <c r="G12" s="18">
        <v>168</v>
      </c>
      <c r="H12" s="17">
        <v>708</v>
      </c>
      <c r="I12" s="17">
        <v>162</v>
      </c>
      <c r="J12" s="17">
        <v>109</v>
      </c>
      <c r="K12" s="42">
        <v>106</v>
      </c>
      <c r="L12" s="25">
        <v>114</v>
      </c>
      <c r="M12" s="23">
        <v>340</v>
      </c>
      <c r="N12" s="13">
        <f t="shared" si="0"/>
        <v>2357</v>
      </c>
    </row>
    <row r="13" spans="1:14" ht="15">
      <c r="A13" s="6" t="s">
        <v>20</v>
      </c>
      <c r="B13" s="1" t="s">
        <v>21</v>
      </c>
      <c r="C13" s="25">
        <v>664</v>
      </c>
      <c r="D13" s="17">
        <f>D14+D15</f>
        <v>1167</v>
      </c>
      <c r="E13" s="17">
        <v>153</v>
      </c>
      <c r="F13" s="17">
        <v>13</v>
      </c>
      <c r="G13" s="18">
        <v>970</v>
      </c>
      <c r="H13" s="19">
        <v>3747</v>
      </c>
      <c r="I13" s="17">
        <f>I14+I15</f>
        <v>1524</v>
      </c>
      <c r="J13" s="17">
        <f aca="true" t="shared" si="2" ref="J13">SUM(J14:J15)</f>
        <v>295</v>
      </c>
      <c r="K13" s="17">
        <f>K14+K15</f>
        <v>428</v>
      </c>
      <c r="L13" s="25">
        <v>273</v>
      </c>
      <c r="M13" s="23">
        <f>SUM(M14:M15)</f>
        <v>200</v>
      </c>
      <c r="N13" s="13">
        <f t="shared" si="0"/>
        <v>9434</v>
      </c>
    </row>
    <row r="14" spans="1:14" ht="15">
      <c r="A14" s="6" t="s">
        <v>16</v>
      </c>
      <c r="B14" s="1" t="s">
        <v>22</v>
      </c>
      <c r="C14" s="25">
        <v>574</v>
      </c>
      <c r="D14" s="17">
        <v>1000</v>
      </c>
      <c r="E14" s="17">
        <v>135</v>
      </c>
      <c r="F14" s="17">
        <v>8</v>
      </c>
      <c r="G14" s="18">
        <v>747</v>
      </c>
      <c r="H14" s="17">
        <v>2989</v>
      </c>
      <c r="I14" s="17">
        <v>1135</v>
      </c>
      <c r="J14" s="17">
        <v>171</v>
      </c>
      <c r="K14" s="42">
        <v>291</v>
      </c>
      <c r="L14" s="25">
        <v>202</v>
      </c>
      <c r="M14" s="23">
        <v>133</v>
      </c>
      <c r="N14" s="13">
        <f t="shared" si="0"/>
        <v>7385</v>
      </c>
    </row>
    <row r="15" spans="1:14" ht="15">
      <c r="A15" s="6" t="s">
        <v>18</v>
      </c>
      <c r="B15" s="1" t="s">
        <v>23</v>
      </c>
      <c r="C15" s="25">
        <v>90</v>
      </c>
      <c r="D15" s="17">
        <v>167</v>
      </c>
      <c r="E15" s="17">
        <v>18</v>
      </c>
      <c r="F15" s="17">
        <v>5</v>
      </c>
      <c r="G15" s="18">
        <v>223</v>
      </c>
      <c r="H15" s="17">
        <v>758</v>
      </c>
      <c r="I15" s="17">
        <v>389</v>
      </c>
      <c r="J15" s="17">
        <v>124</v>
      </c>
      <c r="K15" s="42">
        <v>137</v>
      </c>
      <c r="L15" s="25">
        <v>71</v>
      </c>
      <c r="M15" s="23">
        <v>67</v>
      </c>
      <c r="N15" s="13">
        <f t="shared" si="0"/>
        <v>2049</v>
      </c>
    </row>
    <row r="16" spans="1:14" ht="15">
      <c r="A16" s="6" t="s">
        <v>24</v>
      </c>
      <c r="B16" s="1" t="s">
        <v>25</v>
      </c>
      <c r="C16" s="25">
        <v>1388</v>
      </c>
      <c r="D16" s="17">
        <f>D17+D18</f>
        <v>1406</v>
      </c>
      <c r="E16" s="17">
        <v>465</v>
      </c>
      <c r="F16" s="17">
        <v>82</v>
      </c>
      <c r="G16" s="18">
        <v>970</v>
      </c>
      <c r="H16" s="19">
        <v>3747</v>
      </c>
      <c r="I16" s="17">
        <f>I17+I18</f>
        <v>1524</v>
      </c>
      <c r="J16" s="17">
        <f aca="true" t="shared" si="3" ref="J16">SUM(J17:J18)</f>
        <v>494</v>
      </c>
      <c r="K16" s="17">
        <f>K17+K18</f>
        <v>822</v>
      </c>
      <c r="L16" s="25">
        <v>556</v>
      </c>
      <c r="M16" s="23">
        <f>SUM(M17:M18)</f>
        <v>544</v>
      </c>
      <c r="N16" s="13">
        <f t="shared" si="0"/>
        <v>11998</v>
      </c>
    </row>
    <row r="17" spans="1:14" ht="15">
      <c r="A17" s="6" t="s">
        <v>16</v>
      </c>
      <c r="B17" s="1" t="s">
        <v>26</v>
      </c>
      <c r="C17" s="25">
        <v>1158</v>
      </c>
      <c r="D17" s="17">
        <v>1116</v>
      </c>
      <c r="E17" s="17">
        <v>313</v>
      </c>
      <c r="F17" s="17">
        <v>61</v>
      </c>
      <c r="G17" s="18">
        <v>747</v>
      </c>
      <c r="H17" s="17">
        <v>2981</v>
      </c>
      <c r="I17" s="17">
        <f>I14</f>
        <v>1135</v>
      </c>
      <c r="J17" s="17">
        <v>316</v>
      </c>
      <c r="K17" s="27">
        <f>K11+K14</f>
        <v>579</v>
      </c>
      <c r="L17" s="25">
        <v>392</v>
      </c>
      <c r="M17" s="23">
        <v>186</v>
      </c>
      <c r="N17" s="13">
        <f t="shared" si="0"/>
        <v>8984</v>
      </c>
    </row>
    <row r="18" spans="1:14" ht="15">
      <c r="A18" s="6" t="s">
        <v>18</v>
      </c>
      <c r="B18" s="1" t="s">
        <v>27</v>
      </c>
      <c r="C18" s="25">
        <v>230</v>
      </c>
      <c r="D18" s="17">
        <v>290</v>
      </c>
      <c r="E18" s="17">
        <v>152</v>
      </c>
      <c r="F18" s="17">
        <v>21</v>
      </c>
      <c r="G18" s="18">
        <v>223</v>
      </c>
      <c r="H18" s="17">
        <v>766</v>
      </c>
      <c r="I18" s="17">
        <f>I15</f>
        <v>389</v>
      </c>
      <c r="J18" s="17">
        <v>178</v>
      </c>
      <c r="K18" s="27">
        <f>K12+K15</f>
        <v>243</v>
      </c>
      <c r="L18" s="25">
        <v>164</v>
      </c>
      <c r="M18" s="23">
        <v>358</v>
      </c>
      <c r="N18" s="13">
        <f t="shared" si="0"/>
        <v>3014</v>
      </c>
    </row>
    <row r="19" spans="1:14" ht="15">
      <c r="A19" s="6" t="s">
        <v>28</v>
      </c>
      <c r="B19" s="1" t="s">
        <v>29</v>
      </c>
      <c r="C19" s="25">
        <v>4946</v>
      </c>
      <c r="D19" s="17">
        <f>D20+D24+D25</f>
        <v>5126</v>
      </c>
      <c r="E19" s="17">
        <v>7798</v>
      </c>
      <c r="F19" s="17">
        <v>4239</v>
      </c>
      <c r="G19" s="18">
        <v>3277</v>
      </c>
      <c r="H19" s="19">
        <f>H20+H24+H25</f>
        <v>5271</v>
      </c>
      <c r="I19" s="17">
        <f>I20+I24+I25</f>
        <v>5137</v>
      </c>
      <c r="J19" s="17">
        <f aca="true" t="shared" si="4" ref="J19">SUM(J20,J24:J25)</f>
        <v>10032</v>
      </c>
      <c r="K19" s="17">
        <f>SUM(K21:K25)</f>
        <v>7778</v>
      </c>
      <c r="L19" s="25">
        <v>5047</v>
      </c>
      <c r="M19" s="23">
        <f>M20+M24+M25</f>
        <v>3929</v>
      </c>
      <c r="N19" s="13">
        <f t="shared" si="0"/>
        <v>62580</v>
      </c>
    </row>
    <row r="20" spans="1:14" ht="15">
      <c r="A20" s="6" t="s">
        <v>30</v>
      </c>
      <c r="B20" s="1" t="s">
        <v>31</v>
      </c>
      <c r="C20" s="25">
        <v>4921</v>
      </c>
      <c r="D20" s="17">
        <f>SUM(D21:D23)</f>
        <v>5100</v>
      </c>
      <c r="E20" s="17">
        <v>7771</v>
      </c>
      <c r="F20" s="17">
        <v>4239</v>
      </c>
      <c r="G20" s="18">
        <v>3258</v>
      </c>
      <c r="H20" s="19">
        <f>H21+H22+H23</f>
        <v>5204</v>
      </c>
      <c r="I20" s="17">
        <f aca="true" t="shared" si="5" ref="I20">I21+I22+I23</f>
        <v>5071</v>
      </c>
      <c r="J20" s="17">
        <f aca="true" t="shared" si="6" ref="J20">SUM(J21:J23)</f>
        <v>10010</v>
      </c>
      <c r="K20" s="17">
        <f>K21+K22+K23</f>
        <v>7752</v>
      </c>
      <c r="L20" s="25">
        <v>5013</v>
      </c>
      <c r="M20" s="23">
        <f>SUM(M21:M23)</f>
        <v>3883</v>
      </c>
      <c r="N20" s="13">
        <f t="shared" si="0"/>
        <v>62222</v>
      </c>
    </row>
    <row r="21" spans="1:14" ht="15">
      <c r="A21" s="6" t="s">
        <v>32</v>
      </c>
      <c r="B21" s="1" t="s">
        <v>33</v>
      </c>
      <c r="C21" s="25">
        <v>3664</v>
      </c>
      <c r="D21" s="17">
        <v>3779</v>
      </c>
      <c r="E21" s="17">
        <v>4458</v>
      </c>
      <c r="F21" s="17">
        <v>3249</v>
      </c>
      <c r="G21" s="18">
        <v>2436</v>
      </c>
      <c r="H21" s="17">
        <v>3624</v>
      </c>
      <c r="I21" s="17">
        <v>3657</v>
      </c>
      <c r="J21" s="17">
        <v>7382</v>
      </c>
      <c r="K21" s="42">
        <v>5906</v>
      </c>
      <c r="L21" s="25">
        <v>3716</v>
      </c>
      <c r="M21" s="23">
        <v>2857</v>
      </c>
      <c r="N21" s="13">
        <f t="shared" si="0"/>
        <v>44728</v>
      </c>
    </row>
    <row r="22" spans="1:14" ht="15">
      <c r="A22" s="6" t="s">
        <v>34</v>
      </c>
      <c r="B22" s="1" t="s">
        <v>35</v>
      </c>
      <c r="C22" s="25">
        <v>1253</v>
      </c>
      <c r="D22" s="17">
        <v>1305</v>
      </c>
      <c r="E22" s="17">
        <v>1248</v>
      </c>
      <c r="F22" s="17">
        <v>963</v>
      </c>
      <c r="G22" s="18">
        <v>655</v>
      </c>
      <c r="H22" s="17">
        <v>1471</v>
      </c>
      <c r="I22" s="17">
        <v>1405</v>
      </c>
      <c r="J22" s="17">
        <v>2585</v>
      </c>
      <c r="K22" s="42">
        <v>1837</v>
      </c>
      <c r="L22" s="25">
        <v>1290</v>
      </c>
      <c r="M22" s="23">
        <v>1008</v>
      </c>
      <c r="N22" s="13">
        <f t="shared" si="0"/>
        <v>15020</v>
      </c>
    </row>
    <row r="23" spans="1:14" ht="15">
      <c r="A23" s="6" t="s">
        <v>36</v>
      </c>
      <c r="B23" s="1" t="s">
        <v>37</v>
      </c>
      <c r="C23" s="25">
        <v>4</v>
      </c>
      <c r="D23" s="17">
        <v>16</v>
      </c>
      <c r="E23" s="17">
        <v>2065</v>
      </c>
      <c r="F23" s="17">
        <v>27</v>
      </c>
      <c r="G23" s="18">
        <v>167</v>
      </c>
      <c r="H23" s="17">
        <v>109</v>
      </c>
      <c r="I23" s="17">
        <v>9</v>
      </c>
      <c r="J23" s="17">
        <v>43</v>
      </c>
      <c r="K23" s="42">
        <v>9</v>
      </c>
      <c r="L23" s="25">
        <v>7</v>
      </c>
      <c r="M23" s="23">
        <v>18</v>
      </c>
      <c r="N23" s="13">
        <f t="shared" si="0"/>
        <v>2474</v>
      </c>
    </row>
    <row r="24" spans="1:14" ht="15">
      <c r="A24" s="6" t="s">
        <v>38</v>
      </c>
      <c r="B24" s="1" t="s">
        <v>39</v>
      </c>
      <c r="C24" s="25">
        <v>25</v>
      </c>
      <c r="D24" s="17">
        <v>26</v>
      </c>
      <c r="E24" s="17">
        <v>27</v>
      </c>
      <c r="F24" s="17">
        <v>0</v>
      </c>
      <c r="G24" s="18">
        <v>19</v>
      </c>
      <c r="H24" s="17">
        <v>67</v>
      </c>
      <c r="I24" s="17">
        <v>66</v>
      </c>
      <c r="J24" s="17">
        <v>22</v>
      </c>
      <c r="K24" s="42">
        <v>26</v>
      </c>
      <c r="L24" s="25">
        <v>34</v>
      </c>
      <c r="M24" s="23">
        <v>46</v>
      </c>
      <c r="N24" s="13">
        <f t="shared" si="0"/>
        <v>358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42">
        <v>0</v>
      </c>
      <c r="L25" s="25">
        <v>0</v>
      </c>
      <c r="M25" s="23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5">
        <v>0</v>
      </c>
      <c r="D26" s="17">
        <v>1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42">
        <v>0</v>
      </c>
      <c r="L26" s="25">
        <v>0</v>
      </c>
      <c r="M26" s="23">
        <v>0</v>
      </c>
      <c r="N26" s="13">
        <f t="shared" si="0"/>
        <v>1</v>
      </c>
    </row>
    <row r="27" spans="1:14" ht="15">
      <c r="A27" s="6" t="s">
        <v>44</v>
      </c>
      <c r="B27" s="1" t="s">
        <v>45</v>
      </c>
      <c r="C27" s="25">
        <v>1</v>
      </c>
      <c r="D27" s="17">
        <v>2</v>
      </c>
      <c r="E27" s="17">
        <v>0</v>
      </c>
      <c r="F27" s="17">
        <v>0</v>
      </c>
      <c r="G27" s="18">
        <v>1</v>
      </c>
      <c r="H27" s="19">
        <v>1</v>
      </c>
      <c r="I27" s="17">
        <v>2</v>
      </c>
      <c r="J27" s="17"/>
      <c r="K27" s="42">
        <v>0</v>
      </c>
      <c r="L27" s="25">
        <v>0</v>
      </c>
      <c r="M27" s="23">
        <v>2</v>
      </c>
      <c r="N27" s="13">
        <f t="shared" si="0"/>
        <v>9</v>
      </c>
    </row>
    <row r="28" spans="1:14" ht="15">
      <c r="A28" s="6" t="s">
        <v>46</v>
      </c>
      <c r="B28" s="1" t="s">
        <v>47</v>
      </c>
      <c r="C28" s="25">
        <v>590</v>
      </c>
      <c r="D28" s="17">
        <v>1360</v>
      </c>
      <c r="E28" s="17">
        <v>128</v>
      </c>
      <c r="F28" s="17">
        <v>17</v>
      </c>
      <c r="G28" s="18">
        <v>330</v>
      </c>
      <c r="H28" s="19">
        <v>1430</v>
      </c>
      <c r="I28" s="17">
        <v>590</v>
      </c>
      <c r="J28" s="17">
        <v>297</v>
      </c>
      <c r="K28" s="42">
        <v>302</v>
      </c>
      <c r="L28" s="25">
        <v>498</v>
      </c>
      <c r="M28" s="23">
        <v>62</v>
      </c>
      <c r="N28" s="13">
        <f t="shared" si="0"/>
        <v>5604</v>
      </c>
    </row>
    <row r="29" spans="1:14" ht="15">
      <c r="A29" s="6" t="s">
        <v>48</v>
      </c>
      <c r="B29" s="1" t="s">
        <v>49</v>
      </c>
      <c r="C29" s="25">
        <v>8</v>
      </c>
      <c r="D29" s="17">
        <v>0</v>
      </c>
      <c r="E29" s="17">
        <v>2</v>
      </c>
      <c r="F29" s="17">
        <v>0</v>
      </c>
      <c r="G29" s="18">
        <v>0</v>
      </c>
      <c r="H29" s="19">
        <v>3</v>
      </c>
      <c r="I29" s="17">
        <v>318</v>
      </c>
      <c r="J29" s="17"/>
      <c r="K29" s="42">
        <v>92</v>
      </c>
      <c r="L29" s="25">
        <v>0</v>
      </c>
      <c r="M29" s="23">
        <v>0</v>
      </c>
      <c r="N29" s="13">
        <f t="shared" si="0"/>
        <v>423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42">
        <v>0</v>
      </c>
      <c r="L30" s="25">
        <v>0</v>
      </c>
      <c r="M30" s="23">
        <v>1</v>
      </c>
      <c r="N30" s="13">
        <f t="shared" si="0"/>
        <v>1</v>
      </c>
    </row>
    <row r="31" spans="1:14" ht="15">
      <c r="A31" s="6" t="s">
        <v>52</v>
      </c>
      <c r="B31" s="1" t="s">
        <v>53</v>
      </c>
      <c r="C31" s="25">
        <v>1</v>
      </c>
      <c r="D31" s="17">
        <v>81</v>
      </c>
      <c r="E31" s="17">
        <v>0</v>
      </c>
      <c r="F31" s="17">
        <v>0</v>
      </c>
      <c r="G31" s="18">
        <v>2</v>
      </c>
      <c r="H31" s="19">
        <v>22</v>
      </c>
      <c r="I31" s="17">
        <v>3</v>
      </c>
      <c r="J31" s="17">
        <v>5</v>
      </c>
      <c r="K31" s="42">
        <v>0</v>
      </c>
      <c r="L31" s="25">
        <v>0</v>
      </c>
      <c r="M31" s="23">
        <v>2</v>
      </c>
      <c r="N31" s="13">
        <f t="shared" si="0"/>
        <v>116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42">
        <v>0</v>
      </c>
      <c r="L32" s="25">
        <v>0</v>
      </c>
      <c r="M32" s="23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5">
        <v>1443</v>
      </c>
      <c r="D33" s="17">
        <v>5713</v>
      </c>
      <c r="E33" s="17">
        <v>645</v>
      </c>
      <c r="F33" s="17">
        <v>391</v>
      </c>
      <c r="G33" s="18">
        <v>589</v>
      </c>
      <c r="H33" s="19">
        <v>3451</v>
      </c>
      <c r="I33" s="17">
        <v>4030</v>
      </c>
      <c r="J33" s="17">
        <v>2344</v>
      </c>
      <c r="K33" s="42">
        <v>1098</v>
      </c>
      <c r="L33" s="25">
        <v>1299</v>
      </c>
      <c r="M33" s="23">
        <v>923</v>
      </c>
      <c r="N33" s="13">
        <f t="shared" si="0"/>
        <v>21926</v>
      </c>
    </row>
    <row r="34" spans="1:14" ht="15">
      <c r="A34" s="7" t="s">
        <v>58</v>
      </c>
      <c r="B34" s="8" t="s">
        <v>59</v>
      </c>
      <c r="C34" s="25">
        <v>12680</v>
      </c>
      <c r="D34" s="29">
        <v>13767</v>
      </c>
      <c r="E34" s="17">
        <v>10234</v>
      </c>
      <c r="F34" s="17">
        <v>4729</v>
      </c>
      <c r="G34" s="28">
        <v>5265</v>
      </c>
      <c r="H34" s="19">
        <v>14018</v>
      </c>
      <c r="I34" s="17">
        <v>14430</v>
      </c>
      <c r="J34" s="20">
        <v>13524</v>
      </c>
      <c r="K34" s="42">
        <v>9836</v>
      </c>
      <c r="L34" s="25">
        <v>7640</v>
      </c>
      <c r="M34" s="24">
        <v>7118</v>
      </c>
      <c r="N34" s="9">
        <f t="shared" si="0"/>
        <v>113241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N34"/>
  <sheetViews>
    <sheetView tabSelected="1"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78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4" t="s">
        <v>71</v>
      </c>
    </row>
    <row r="3" spans="1:14" ht="15">
      <c r="A3" s="6" t="s">
        <v>0</v>
      </c>
      <c r="B3" s="1" t="s">
        <v>1</v>
      </c>
      <c r="C3" s="17">
        <v>14</v>
      </c>
      <c r="D3" s="17">
        <v>138</v>
      </c>
      <c r="E3" s="17">
        <v>12</v>
      </c>
      <c r="F3" s="17">
        <v>10</v>
      </c>
      <c r="G3" s="18">
        <v>77</v>
      </c>
      <c r="H3" s="17">
        <v>161</v>
      </c>
      <c r="I3" s="17">
        <v>92</v>
      </c>
      <c r="J3" s="17">
        <v>51</v>
      </c>
      <c r="K3" s="17">
        <v>10</v>
      </c>
      <c r="L3" s="25">
        <v>47</v>
      </c>
      <c r="M3" s="23">
        <v>32</v>
      </c>
      <c r="N3" s="15">
        <f>SUM(C3:M3)</f>
        <v>644</v>
      </c>
    </row>
    <row r="4" spans="1:14" ht="15">
      <c r="A4" s="6" t="s">
        <v>2</v>
      </c>
      <c r="B4" s="1" t="s">
        <v>3</v>
      </c>
      <c r="C4" s="17">
        <v>1766</v>
      </c>
      <c r="D4" s="17">
        <v>1011</v>
      </c>
      <c r="E4" s="17">
        <v>128</v>
      </c>
      <c r="F4" s="17">
        <v>0</v>
      </c>
      <c r="G4" s="18">
        <v>1353</v>
      </c>
      <c r="H4" s="17">
        <v>426</v>
      </c>
      <c r="I4" s="17">
        <v>954</v>
      </c>
      <c r="J4" s="17">
        <v>286</v>
      </c>
      <c r="K4" s="17">
        <v>23</v>
      </c>
      <c r="L4" s="25">
        <v>0</v>
      </c>
      <c r="M4" s="23">
        <v>364</v>
      </c>
      <c r="N4" s="15">
        <f aca="true" t="shared" si="0" ref="N4:N34">SUM(C4:M4)</f>
        <v>6311</v>
      </c>
    </row>
    <row r="5" spans="1:14" ht="15">
      <c r="A5" s="6" t="s">
        <v>4</v>
      </c>
      <c r="B5" s="1" t="s">
        <v>5</v>
      </c>
      <c r="C5" s="17">
        <v>49</v>
      </c>
      <c r="D5" s="17">
        <v>35</v>
      </c>
      <c r="E5" s="17">
        <v>62</v>
      </c>
      <c r="F5" s="17">
        <v>7</v>
      </c>
      <c r="G5" s="18">
        <v>24</v>
      </c>
      <c r="H5" s="17">
        <v>100</v>
      </c>
      <c r="I5" s="17">
        <v>94</v>
      </c>
      <c r="J5" s="17">
        <v>44</v>
      </c>
      <c r="K5" s="17">
        <v>7</v>
      </c>
      <c r="L5" s="25">
        <v>55</v>
      </c>
      <c r="M5" s="23">
        <v>60</v>
      </c>
      <c r="N5" s="15">
        <f t="shared" si="0"/>
        <v>537</v>
      </c>
    </row>
    <row r="6" spans="1:14" ht="15">
      <c r="A6" s="6" t="s">
        <v>6</v>
      </c>
      <c r="B6" s="1" t="s">
        <v>7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7">
        <v>0</v>
      </c>
      <c r="I6" s="17">
        <v>0</v>
      </c>
      <c r="J6" s="30"/>
      <c r="K6" s="17"/>
      <c r="L6" s="25">
        <v>0</v>
      </c>
      <c r="M6" s="23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17">
        <v>0</v>
      </c>
      <c r="D7" s="17">
        <v>0</v>
      </c>
      <c r="E7" s="17">
        <v>0</v>
      </c>
      <c r="F7" s="17">
        <v>0</v>
      </c>
      <c r="G7" s="18">
        <v>0</v>
      </c>
      <c r="H7" s="17">
        <v>0</v>
      </c>
      <c r="I7" s="17">
        <v>0</v>
      </c>
      <c r="J7" s="30"/>
      <c r="K7" s="17"/>
      <c r="L7" s="25">
        <v>0</v>
      </c>
      <c r="M7" s="23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30"/>
      <c r="K8" s="17"/>
      <c r="L8" s="25">
        <v>0</v>
      </c>
      <c r="M8" s="23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17">
        <v>0</v>
      </c>
      <c r="D9" s="17">
        <v>0</v>
      </c>
      <c r="E9" s="17">
        <v>1</v>
      </c>
      <c r="F9" s="17">
        <v>0</v>
      </c>
      <c r="G9" s="18">
        <v>0</v>
      </c>
      <c r="H9" s="17">
        <v>0</v>
      </c>
      <c r="I9" s="17">
        <v>0</v>
      </c>
      <c r="J9" s="17">
        <v>1</v>
      </c>
      <c r="K9" s="17"/>
      <c r="L9" s="25">
        <v>0</v>
      </c>
      <c r="M9" s="23">
        <v>0</v>
      </c>
      <c r="N9" s="15">
        <f t="shared" si="0"/>
        <v>2</v>
      </c>
    </row>
    <row r="10" spans="1:14" ht="15">
      <c r="A10" s="6" t="s">
        <v>14</v>
      </c>
      <c r="B10" s="1" t="s">
        <v>15</v>
      </c>
      <c r="C10" s="17">
        <v>2</v>
      </c>
      <c r="D10" s="17">
        <f>D11+D12</f>
        <v>30</v>
      </c>
      <c r="E10" s="17">
        <v>0</v>
      </c>
      <c r="F10" s="17">
        <v>1</v>
      </c>
      <c r="G10" s="18">
        <v>4</v>
      </c>
      <c r="H10" s="17">
        <v>6</v>
      </c>
      <c r="I10" s="17">
        <f aca="true" t="shared" si="1" ref="I10">I11+I12</f>
        <v>7</v>
      </c>
      <c r="J10" s="17">
        <f aca="true" t="shared" si="2" ref="J10">SUM(J11:J12)</f>
        <v>3</v>
      </c>
      <c r="K10" s="17">
        <f aca="true" t="shared" si="3" ref="K10">K11+K12</f>
        <v>1</v>
      </c>
      <c r="L10" s="25">
        <v>7</v>
      </c>
      <c r="M10" s="23">
        <f>SUM(M11:M12)</f>
        <v>1</v>
      </c>
      <c r="N10" s="15">
        <f t="shared" si="0"/>
        <v>62</v>
      </c>
    </row>
    <row r="11" spans="1:14" ht="15">
      <c r="A11" s="6" t="s">
        <v>16</v>
      </c>
      <c r="B11" s="1" t="s">
        <v>17</v>
      </c>
      <c r="C11" s="17">
        <v>1</v>
      </c>
      <c r="D11" s="17">
        <v>21</v>
      </c>
      <c r="E11" s="17">
        <v>0</v>
      </c>
      <c r="F11" s="17">
        <v>1</v>
      </c>
      <c r="G11" s="18">
        <v>1</v>
      </c>
      <c r="H11" s="17">
        <v>3</v>
      </c>
      <c r="I11" s="17">
        <v>3</v>
      </c>
      <c r="J11" s="17">
        <v>1</v>
      </c>
      <c r="K11" s="17"/>
      <c r="L11" s="25">
        <v>6</v>
      </c>
      <c r="M11" s="23">
        <v>0</v>
      </c>
      <c r="N11" s="15">
        <f t="shared" si="0"/>
        <v>37</v>
      </c>
    </row>
    <row r="12" spans="1:14" ht="15">
      <c r="A12" s="6" t="s">
        <v>18</v>
      </c>
      <c r="B12" s="1" t="s">
        <v>19</v>
      </c>
      <c r="C12" s="17">
        <v>1</v>
      </c>
      <c r="D12" s="17">
        <v>9</v>
      </c>
      <c r="E12" s="17">
        <v>0</v>
      </c>
      <c r="F12" s="17">
        <v>0</v>
      </c>
      <c r="G12" s="18">
        <v>3</v>
      </c>
      <c r="H12" s="17">
        <v>3</v>
      </c>
      <c r="I12" s="17">
        <v>4</v>
      </c>
      <c r="J12" s="17">
        <v>2</v>
      </c>
      <c r="K12" s="17">
        <v>1</v>
      </c>
      <c r="L12" s="25">
        <v>1</v>
      </c>
      <c r="M12" s="23">
        <v>1</v>
      </c>
      <c r="N12" s="15">
        <f t="shared" si="0"/>
        <v>25</v>
      </c>
    </row>
    <row r="13" spans="1:14" ht="15">
      <c r="A13" s="6" t="s">
        <v>20</v>
      </c>
      <c r="B13" s="1" t="s">
        <v>21</v>
      </c>
      <c r="C13" s="17">
        <v>27</v>
      </c>
      <c r="D13" s="17">
        <f>D14+D15</f>
        <v>22</v>
      </c>
      <c r="E13" s="17">
        <v>31</v>
      </c>
      <c r="F13" s="17">
        <v>0</v>
      </c>
      <c r="G13" s="18">
        <v>102</v>
      </c>
      <c r="H13" s="17">
        <v>99</v>
      </c>
      <c r="I13" s="17">
        <f>I14+I15</f>
        <v>64</v>
      </c>
      <c r="J13" s="17">
        <f aca="true" t="shared" si="4" ref="J13">SUM(J14:J15)</f>
        <v>36</v>
      </c>
      <c r="K13" s="17">
        <f aca="true" t="shared" si="5" ref="K13">K14+K15</f>
        <v>9</v>
      </c>
      <c r="L13" s="25">
        <v>2</v>
      </c>
      <c r="M13" s="23">
        <f>SUM(M14:M15)</f>
        <v>10</v>
      </c>
      <c r="N13" s="15">
        <f t="shared" si="0"/>
        <v>402</v>
      </c>
    </row>
    <row r="14" spans="1:14" ht="15">
      <c r="A14" s="6" t="s">
        <v>16</v>
      </c>
      <c r="B14" s="1" t="s">
        <v>22</v>
      </c>
      <c r="C14" s="17">
        <v>17</v>
      </c>
      <c r="D14" s="17">
        <v>15</v>
      </c>
      <c r="E14" s="17">
        <v>4</v>
      </c>
      <c r="F14" s="17">
        <v>0</v>
      </c>
      <c r="G14" s="18">
        <v>9</v>
      </c>
      <c r="H14" s="17">
        <v>74</v>
      </c>
      <c r="I14" s="17">
        <v>29</v>
      </c>
      <c r="J14" s="17">
        <v>7</v>
      </c>
      <c r="K14" s="17">
        <v>4</v>
      </c>
      <c r="L14" s="25">
        <v>0</v>
      </c>
      <c r="M14" s="23">
        <v>3</v>
      </c>
      <c r="N14" s="15">
        <f t="shared" si="0"/>
        <v>162</v>
      </c>
    </row>
    <row r="15" spans="1:14" ht="15">
      <c r="A15" s="6" t="s">
        <v>18</v>
      </c>
      <c r="B15" s="1" t="s">
        <v>23</v>
      </c>
      <c r="C15" s="17">
        <v>10</v>
      </c>
      <c r="D15" s="17">
        <v>7</v>
      </c>
      <c r="E15" s="17">
        <v>27</v>
      </c>
      <c r="F15" s="17">
        <v>0</v>
      </c>
      <c r="G15" s="18">
        <v>93</v>
      </c>
      <c r="H15" s="17">
        <v>25</v>
      </c>
      <c r="I15" s="17">
        <v>35</v>
      </c>
      <c r="J15" s="17">
        <v>29</v>
      </c>
      <c r="K15" s="17">
        <v>5</v>
      </c>
      <c r="L15" s="25">
        <v>2</v>
      </c>
      <c r="M15" s="23">
        <v>7</v>
      </c>
      <c r="N15" s="15">
        <f t="shared" si="0"/>
        <v>240</v>
      </c>
    </row>
    <row r="16" spans="1:14" ht="15">
      <c r="A16" s="6" t="s">
        <v>24</v>
      </c>
      <c r="B16" s="1" t="s">
        <v>25</v>
      </c>
      <c r="C16" s="17">
        <v>29</v>
      </c>
      <c r="D16" s="17">
        <f aca="true" t="shared" si="6" ref="D16:D18">D10+D13</f>
        <v>52</v>
      </c>
      <c r="E16" s="17">
        <v>31</v>
      </c>
      <c r="F16" s="17">
        <v>1</v>
      </c>
      <c r="G16" s="18">
        <v>106</v>
      </c>
      <c r="H16" s="17">
        <v>105</v>
      </c>
      <c r="I16" s="17">
        <f aca="true" t="shared" si="7" ref="I16">I17+I18</f>
        <v>71</v>
      </c>
      <c r="J16" s="17">
        <f aca="true" t="shared" si="8" ref="J16">SUM(J17:J18)</f>
        <v>39</v>
      </c>
      <c r="K16" s="17">
        <f aca="true" t="shared" si="9" ref="K16">K17+K18</f>
        <v>10</v>
      </c>
      <c r="L16" s="25">
        <v>9</v>
      </c>
      <c r="M16" s="23">
        <f>SUM(M17:M18)</f>
        <v>11</v>
      </c>
      <c r="N16" s="15">
        <f t="shared" si="0"/>
        <v>464</v>
      </c>
    </row>
    <row r="17" spans="1:14" ht="15">
      <c r="A17" s="6" t="s">
        <v>16</v>
      </c>
      <c r="B17" s="1" t="s">
        <v>26</v>
      </c>
      <c r="C17" s="17">
        <v>18</v>
      </c>
      <c r="D17" s="17">
        <f t="shared" si="6"/>
        <v>36</v>
      </c>
      <c r="E17" s="17">
        <v>4</v>
      </c>
      <c r="F17" s="17">
        <v>1</v>
      </c>
      <c r="G17" s="18">
        <v>10</v>
      </c>
      <c r="H17" s="17">
        <v>77</v>
      </c>
      <c r="I17" s="17">
        <f aca="true" t="shared" si="10" ref="I17:I18">I11+I14</f>
        <v>32</v>
      </c>
      <c r="J17" s="17">
        <f aca="true" t="shared" si="11" ref="J17:K18">J11+J14</f>
        <v>8</v>
      </c>
      <c r="K17" s="17">
        <f t="shared" si="11"/>
        <v>4</v>
      </c>
      <c r="L17" s="25">
        <v>6</v>
      </c>
      <c r="M17" s="23">
        <f aca="true" t="shared" si="12" ref="M17:M18">M11+M14</f>
        <v>3</v>
      </c>
      <c r="N17" s="15">
        <f t="shared" si="0"/>
        <v>199</v>
      </c>
    </row>
    <row r="18" spans="1:14" ht="15">
      <c r="A18" s="6" t="s">
        <v>18</v>
      </c>
      <c r="B18" s="1" t="s">
        <v>27</v>
      </c>
      <c r="C18" s="17">
        <v>11</v>
      </c>
      <c r="D18" s="17">
        <f t="shared" si="6"/>
        <v>16</v>
      </c>
      <c r="E18" s="17">
        <v>27</v>
      </c>
      <c r="F18" s="17">
        <v>0</v>
      </c>
      <c r="G18" s="18">
        <v>96</v>
      </c>
      <c r="H18" s="17">
        <v>28</v>
      </c>
      <c r="I18" s="17">
        <f t="shared" si="10"/>
        <v>39</v>
      </c>
      <c r="J18" s="17">
        <f t="shared" si="11"/>
        <v>31</v>
      </c>
      <c r="K18" s="17">
        <f t="shared" si="11"/>
        <v>6</v>
      </c>
      <c r="L18" s="25">
        <v>3</v>
      </c>
      <c r="M18" s="23">
        <f t="shared" si="12"/>
        <v>8</v>
      </c>
      <c r="N18" s="15">
        <f t="shared" si="0"/>
        <v>265</v>
      </c>
    </row>
    <row r="19" spans="1:14" ht="15">
      <c r="A19" s="6" t="s">
        <v>28</v>
      </c>
      <c r="B19" s="1" t="s">
        <v>29</v>
      </c>
      <c r="C19" s="17">
        <v>285</v>
      </c>
      <c r="D19" s="17">
        <f>D20+D24+D25</f>
        <v>186</v>
      </c>
      <c r="E19" s="17">
        <v>187</v>
      </c>
      <c r="F19" s="17">
        <v>252</v>
      </c>
      <c r="G19" s="18">
        <v>134</v>
      </c>
      <c r="H19" s="19">
        <f>H20+H24+H25</f>
        <v>219</v>
      </c>
      <c r="I19" s="17">
        <f aca="true" t="shared" si="13" ref="I19">I20+I24+I25</f>
        <v>217</v>
      </c>
      <c r="J19" s="17">
        <f aca="true" t="shared" si="14" ref="J19">SUM(J20,J24:J25)</f>
        <v>342</v>
      </c>
      <c r="K19" s="17">
        <f aca="true" t="shared" si="15" ref="K19">SUM(K21:K25)</f>
        <v>118</v>
      </c>
      <c r="L19" s="25">
        <v>260</v>
      </c>
      <c r="M19" s="23">
        <f>M20+M24+M25</f>
        <v>164</v>
      </c>
      <c r="N19" s="15">
        <f t="shared" si="0"/>
        <v>2364</v>
      </c>
    </row>
    <row r="20" spans="1:14" ht="15">
      <c r="A20" s="6" t="s">
        <v>30</v>
      </c>
      <c r="B20" s="1" t="s">
        <v>31</v>
      </c>
      <c r="C20" s="17">
        <v>285</v>
      </c>
      <c r="D20" s="17">
        <f>SUM(D21:D23)</f>
        <v>186</v>
      </c>
      <c r="E20" s="17">
        <v>187</v>
      </c>
      <c r="F20" s="17">
        <v>252</v>
      </c>
      <c r="G20" s="18">
        <v>132</v>
      </c>
      <c r="H20" s="19">
        <f aca="true" t="shared" si="16" ref="H20:I20">H21+H22+H23</f>
        <v>211</v>
      </c>
      <c r="I20" s="17">
        <f t="shared" si="16"/>
        <v>216</v>
      </c>
      <c r="J20" s="17">
        <f aca="true" t="shared" si="17" ref="J20">SUM(J21:J23)</f>
        <v>341</v>
      </c>
      <c r="K20" s="17">
        <f aca="true" t="shared" si="18" ref="K20">K21+K22+K23</f>
        <v>118</v>
      </c>
      <c r="L20" s="25">
        <v>259</v>
      </c>
      <c r="M20" s="23">
        <f>SUM(M21:M23)</f>
        <v>163</v>
      </c>
      <c r="N20" s="15">
        <f t="shared" si="0"/>
        <v>2350</v>
      </c>
    </row>
    <row r="21" spans="1:14" ht="15">
      <c r="A21" s="6" t="s">
        <v>32</v>
      </c>
      <c r="B21" s="1" t="s">
        <v>33</v>
      </c>
      <c r="C21" s="17">
        <v>273</v>
      </c>
      <c r="D21" s="17">
        <v>175</v>
      </c>
      <c r="E21" s="17">
        <v>182</v>
      </c>
      <c r="F21" s="17">
        <v>241</v>
      </c>
      <c r="G21" s="18">
        <v>126</v>
      </c>
      <c r="H21" s="17">
        <v>203</v>
      </c>
      <c r="I21" s="17">
        <v>195</v>
      </c>
      <c r="J21" s="17">
        <v>326</v>
      </c>
      <c r="K21" s="17">
        <v>116</v>
      </c>
      <c r="L21" s="25">
        <v>243</v>
      </c>
      <c r="M21" s="23">
        <v>154</v>
      </c>
      <c r="N21" s="15">
        <f t="shared" si="0"/>
        <v>2234</v>
      </c>
    </row>
    <row r="22" spans="1:14" ht="15">
      <c r="A22" s="6" t="s">
        <v>34</v>
      </c>
      <c r="B22" s="1" t="s">
        <v>35</v>
      </c>
      <c r="C22" s="17">
        <v>12</v>
      </c>
      <c r="D22" s="17">
        <v>11</v>
      </c>
      <c r="E22" s="17">
        <v>5</v>
      </c>
      <c r="F22" s="17">
        <v>11</v>
      </c>
      <c r="G22" s="18">
        <v>6</v>
      </c>
      <c r="H22" s="17">
        <v>7</v>
      </c>
      <c r="I22" s="17">
        <v>21</v>
      </c>
      <c r="J22" s="17">
        <v>15</v>
      </c>
      <c r="K22" s="17">
        <v>2</v>
      </c>
      <c r="L22" s="25">
        <v>16</v>
      </c>
      <c r="M22" s="23">
        <v>9</v>
      </c>
      <c r="N22" s="15">
        <f t="shared" si="0"/>
        <v>115</v>
      </c>
    </row>
    <row r="23" spans="1:14" ht="15">
      <c r="A23" s="6" t="s">
        <v>36</v>
      </c>
      <c r="B23" s="1" t="s">
        <v>37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  <c r="H23" s="17">
        <v>1</v>
      </c>
      <c r="I23" s="17">
        <v>0</v>
      </c>
      <c r="J23" s="17">
        <v>0</v>
      </c>
      <c r="K23" s="17"/>
      <c r="L23" s="25">
        <v>0</v>
      </c>
      <c r="M23" s="23">
        <v>0</v>
      </c>
      <c r="N23" s="15">
        <f t="shared" si="0"/>
        <v>1</v>
      </c>
    </row>
    <row r="24" spans="1:14" ht="15">
      <c r="A24" s="6" t="s">
        <v>38</v>
      </c>
      <c r="B24" s="1" t="s">
        <v>39</v>
      </c>
      <c r="C24" s="17">
        <v>0</v>
      </c>
      <c r="D24" s="17">
        <v>0</v>
      </c>
      <c r="E24" s="17">
        <v>0</v>
      </c>
      <c r="F24" s="17">
        <v>0</v>
      </c>
      <c r="G24" s="18">
        <v>2</v>
      </c>
      <c r="H24" s="17">
        <v>8</v>
      </c>
      <c r="I24" s="17">
        <v>1</v>
      </c>
      <c r="J24" s="17">
        <v>1</v>
      </c>
      <c r="K24" s="17"/>
      <c r="L24" s="25">
        <v>1</v>
      </c>
      <c r="M24" s="23">
        <v>1</v>
      </c>
      <c r="N24" s="15">
        <f t="shared" si="0"/>
        <v>14</v>
      </c>
    </row>
    <row r="25" spans="1:14" ht="15">
      <c r="A25" s="6" t="s">
        <v>40</v>
      </c>
      <c r="B25" s="1" t="s">
        <v>41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17">
        <v>0</v>
      </c>
      <c r="L25" s="25">
        <v>0</v>
      </c>
      <c r="M25" s="23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7"/>
      <c r="K26" s="17">
        <v>0</v>
      </c>
      <c r="L26" s="25">
        <v>0</v>
      </c>
      <c r="M26" s="23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7"/>
      <c r="K27" s="17">
        <v>0</v>
      </c>
      <c r="L27" s="25">
        <v>0</v>
      </c>
      <c r="M27" s="23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17">
        <v>0</v>
      </c>
      <c r="D28" s="17">
        <v>6</v>
      </c>
      <c r="E28" s="17">
        <v>5</v>
      </c>
      <c r="F28" s="17">
        <v>0</v>
      </c>
      <c r="G28" s="18">
        <v>13</v>
      </c>
      <c r="H28" s="17">
        <v>4</v>
      </c>
      <c r="I28" s="17">
        <v>0</v>
      </c>
      <c r="J28" s="17">
        <v>0</v>
      </c>
      <c r="K28" s="17"/>
      <c r="L28" s="25">
        <v>3</v>
      </c>
      <c r="M28" s="23">
        <v>1</v>
      </c>
      <c r="N28" s="15">
        <f t="shared" si="0"/>
        <v>32</v>
      </c>
    </row>
    <row r="29" spans="1:14" ht="15">
      <c r="A29" s="6" t="s">
        <v>48</v>
      </c>
      <c r="B29" s="1" t="s">
        <v>49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7"/>
      <c r="K29" s="17">
        <v>0</v>
      </c>
      <c r="L29" s="25">
        <v>0</v>
      </c>
      <c r="M29" s="23">
        <v>0</v>
      </c>
      <c r="N29" s="15">
        <f t="shared" si="0"/>
        <v>0</v>
      </c>
    </row>
    <row r="30" spans="1:14" ht="15">
      <c r="A30" s="6" t="s">
        <v>50</v>
      </c>
      <c r="B30" s="1" t="s">
        <v>51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30"/>
      <c r="K30" s="17">
        <v>0</v>
      </c>
      <c r="L30" s="25">
        <v>0</v>
      </c>
      <c r="M30" s="23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17">
        <v>0</v>
      </c>
      <c r="D31" s="17">
        <v>1</v>
      </c>
      <c r="E31" s="17">
        <v>0</v>
      </c>
      <c r="F31" s="17">
        <v>0</v>
      </c>
      <c r="G31" s="18">
        <v>5</v>
      </c>
      <c r="H31" s="17">
        <v>0</v>
      </c>
      <c r="I31" s="17">
        <v>0</v>
      </c>
      <c r="J31" s="30"/>
      <c r="K31" s="17">
        <v>0</v>
      </c>
      <c r="L31" s="25">
        <v>0</v>
      </c>
      <c r="M31" s="23">
        <v>0</v>
      </c>
      <c r="N31" s="15">
        <f t="shared" si="0"/>
        <v>6</v>
      </c>
    </row>
    <row r="32" spans="1:14" ht="15">
      <c r="A32" s="6" t="s">
        <v>54</v>
      </c>
      <c r="B32" s="1" t="s">
        <v>55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30"/>
      <c r="K32" s="17">
        <v>0</v>
      </c>
      <c r="L32" s="25">
        <v>0</v>
      </c>
      <c r="M32" s="23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17">
        <v>19</v>
      </c>
      <c r="D33" s="17">
        <v>35</v>
      </c>
      <c r="E33" s="17">
        <v>14</v>
      </c>
      <c r="F33" s="17">
        <v>8</v>
      </c>
      <c r="G33" s="18">
        <v>8</v>
      </c>
      <c r="H33" s="17">
        <v>37</v>
      </c>
      <c r="I33" s="17">
        <v>62</v>
      </c>
      <c r="J33" s="17">
        <v>6</v>
      </c>
      <c r="K33" s="17"/>
      <c r="L33" s="25">
        <v>13</v>
      </c>
      <c r="M33" s="23">
        <v>9</v>
      </c>
      <c r="N33" s="15">
        <f t="shared" si="0"/>
        <v>211</v>
      </c>
    </row>
    <row r="34" spans="1:14" ht="15">
      <c r="A34" s="7" t="s">
        <v>58</v>
      </c>
      <c r="B34" s="8" t="s">
        <v>59</v>
      </c>
      <c r="C34" s="17">
        <v>2162</v>
      </c>
      <c r="D34" s="26">
        <f>D3+D4+D5+D6+D7+D8+D9+D16+D19+D26+D27+D28+D29+D30+D31+D32+D33</f>
        <v>1464</v>
      </c>
      <c r="E34" s="17">
        <v>440</v>
      </c>
      <c r="F34" s="17">
        <v>278</v>
      </c>
      <c r="G34" s="28">
        <v>1720</v>
      </c>
      <c r="H34" s="17">
        <v>1052</v>
      </c>
      <c r="I34" s="17">
        <f>I3+I5+I4+I6+I7+I8+I9+I16+I19+I26+I27+I28+I29+I30+I32+I31+I33</f>
        <v>1490</v>
      </c>
      <c r="J34" s="20">
        <f aca="true" t="shared" si="19" ref="J34">SUM(J3:J10,J13,J19,J26:J33)</f>
        <v>769</v>
      </c>
      <c r="K34" s="20">
        <f>SUM(K3:K10)+K13+K19+SUM(K26:K33)</f>
        <v>168</v>
      </c>
      <c r="L34" s="25">
        <v>387</v>
      </c>
      <c r="M34" s="24">
        <f>SUM(M3:M9)+M16+M19+SUM(M26:M33)</f>
        <v>641</v>
      </c>
      <c r="N34" s="9">
        <f t="shared" si="0"/>
        <v>10571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N34"/>
  <sheetViews>
    <sheetView zoomScale="90" zoomScaleNormal="90" workbookViewId="0" topLeftCell="A1">
      <selection activeCell="D3" sqref="D3:D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0" t="s">
        <v>79</v>
      </c>
    </row>
    <row r="2" spans="1:14" s="3" customFormat="1" ht="29">
      <c r="A2" s="4"/>
      <c r="B2" s="5"/>
      <c r="C2" s="11" t="s">
        <v>60</v>
      </c>
      <c r="D2" s="11" t="s">
        <v>61</v>
      </c>
      <c r="E2" s="11" t="s">
        <v>62</v>
      </c>
      <c r="F2" s="11" t="s">
        <v>63</v>
      </c>
      <c r="G2" s="11" t="s">
        <v>64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2" t="s">
        <v>71</v>
      </c>
    </row>
    <row r="3" spans="1:14" ht="15">
      <c r="A3" s="6" t="s">
        <v>0</v>
      </c>
      <c r="B3" s="1" t="s">
        <v>1</v>
      </c>
      <c r="C3" s="25">
        <v>71</v>
      </c>
      <c r="D3" s="17">
        <v>128</v>
      </c>
      <c r="E3" s="17">
        <v>15</v>
      </c>
      <c r="F3" s="17">
        <v>5</v>
      </c>
      <c r="G3" s="18">
        <v>80</v>
      </c>
      <c r="H3" s="19">
        <v>121</v>
      </c>
      <c r="I3" s="17">
        <v>99</v>
      </c>
      <c r="J3" s="17">
        <v>50</v>
      </c>
      <c r="K3" s="17">
        <v>54</v>
      </c>
      <c r="L3" s="25">
        <v>16</v>
      </c>
      <c r="M3" s="23">
        <v>48</v>
      </c>
      <c r="N3" s="13">
        <f>SUM(C3:M3)</f>
        <v>687</v>
      </c>
    </row>
    <row r="4" spans="1:14" ht="15">
      <c r="A4" s="6" t="s">
        <v>2</v>
      </c>
      <c r="B4" s="1" t="s">
        <v>3</v>
      </c>
      <c r="C4" s="25">
        <v>1902</v>
      </c>
      <c r="D4" s="17">
        <v>942</v>
      </c>
      <c r="E4" s="17">
        <v>121</v>
      </c>
      <c r="F4" s="17">
        <v>0</v>
      </c>
      <c r="G4" s="18">
        <v>473</v>
      </c>
      <c r="H4" s="19">
        <v>227</v>
      </c>
      <c r="I4" s="17">
        <v>689</v>
      </c>
      <c r="J4" s="17">
        <v>190</v>
      </c>
      <c r="K4" s="26">
        <v>6</v>
      </c>
      <c r="L4" s="25">
        <v>0</v>
      </c>
      <c r="M4" s="23">
        <v>632</v>
      </c>
      <c r="N4" s="13">
        <f aca="true" t="shared" si="0" ref="N4:N34">SUM(C4:M4)</f>
        <v>5182</v>
      </c>
    </row>
    <row r="5" spans="1:14" ht="15">
      <c r="A5" s="6" t="s">
        <v>4</v>
      </c>
      <c r="B5" s="1" t="s">
        <v>5</v>
      </c>
      <c r="C5" s="25">
        <v>59</v>
      </c>
      <c r="D5" s="17">
        <v>30</v>
      </c>
      <c r="E5" s="17">
        <v>46</v>
      </c>
      <c r="F5" s="17">
        <v>3</v>
      </c>
      <c r="G5" s="18">
        <v>27</v>
      </c>
      <c r="H5" s="19">
        <v>108</v>
      </c>
      <c r="I5" s="17">
        <v>57</v>
      </c>
      <c r="J5" s="17">
        <v>30</v>
      </c>
      <c r="K5" s="17">
        <v>39</v>
      </c>
      <c r="L5" s="25">
        <v>44</v>
      </c>
      <c r="M5" s="23">
        <v>38</v>
      </c>
      <c r="N5" s="13">
        <f t="shared" si="0"/>
        <v>481</v>
      </c>
    </row>
    <row r="6" spans="1:14" ht="15">
      <c r="A6" s="6" t="s">
        <v>6</v>
      </c>
      <c r="B6" s="1" t="s">
        <v>7</v>
      </c>
      <c r="C6" s="25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7">
        <v>0</v>
      </c>
      <c r="J6" s="17"/>
      <c r="K6" s="17">
        <v>0</v>
      </c>
      <c r="L6" s="25">
        <v>0</v>
      </c>
      <c r="M6" s="23">
        <v>0</v>
      </c>
      <c r="N6" s="13">
        <f t="shared" si="0"/>
        <v>0</v>
      </c>
    </row>
    <row r="7" spans="1:14" ht="15">
      <c r="A7" s="6" t="s">
        <v>8</v>
      </c>
      <c r="B7" s="1" t="s">
        <v>9</v>
      </c>
      <c r="C7" s="25">
        <v>0</v>
      </c>
      <c r="D7" s="17">
        <v>0</v>
      </c>
      <c r="E7" s="17">
        <v>0</v>
      </c>
      <c r="F7" s="17">
        <v>0</v>
      </c>
      <c r="G7" s="18">
        <v>0</v>
      </c>
      <c r="H7" s="19">
        <v>0</v>
      </c>
      <c r="I7" s="17">
        <v>0</v>
      </c>
      <c r="J7" s="17"/>
      <c r="K7" s="17">
        <v>0</v>
      </c>
      <c r="L7" s="25">
        <v>0</v>
      </c>
      <c r="M7" s="23">
        <v>0</v>
      </c>
      <c r="N7" s="13">
        <f t="shared" si="0"/>
        <v>0</v>
      </c>
    </row>
    <row r="8" spans="1:14" ht="15">
      <c r="A8" s="6" t="s">
        <v>10</v>
      </c>
      <c r="B8" s="1" t="s">
        <v>11</v>
      </c>
      <c r="C8" s="25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/>
      <c r="K8" s="17">
        <v>0</v>
      </c>
      <c r="L8" s="25">
        <v>0</v>
      </c>
      <c r="M8" s="23">
        <v>0</v>
      </c>
      <c r="N8" s="13">
        <f t="shared" si="0"/>
        <v>0</v>
      </c>
    </row>
    <row r="9" spans="1:14" ht="15">
      <c r="A9" s="6" t="s">
        <v>12</v>
      </c>
      <c r="B9" s="1" t="s">
        <v>13</v>
      </c>
      <c r="C9" s="25">
        <v>0</v>
      </c>
      <c r="D9" s="17">
        <v>1</v>
      </c>
      <c r="E9" s="17">
        <v>0</v>
      </c>
      <c r="F9" s="17">
        <v>0</v>
      </c>
      <c r="G9" s="18">
        <v>0</v>
      </c>
      <c r="H9" s="19">
        <v>0</v>
      </c>
      <c r="I9" s="17">
        <v>0</v>
      </c>
      <c r="J9" s="17"/>
      <c r="K9" s="17"/>
      <c r="L9" s="25">
        <v>0</v>
      </c>
      <c r="M9" s="23">
        <v>0</v>
      </c>
      <c r="N9" s="13">
        <f t="shared" si="0"/>
        <v>1</v>
      </c>
    </row>
    <row r="10" spans="1:14" ht="15">
      <c r="A10" s="6" t="s">
        <v>14</v>
      </c>
      <c r="B10" s="1" t="s">
        <v>15</v>
      </c>
      <c r="C10" s="25">
        <v>4</v>
      </c>
      <c r="D10" s="17">
        <f>D11+D12</f>
        <v>31</v>
      </c>
      <c r="E10" s="17">
        <v>4</v>
      </c>
      <c r="F10" s="17">
        <v>1</v>
      </c>
      <c r="G10" s="18">
        <v>10</v>
      </c>
      <c r="H10" s="19">
        <v>5</v>
      </c>
      <c r="I10" s="17">
        <f aca="true" t="shared" si="1" ref="I10">I11+I12</f>
        <v>0</v>
      </c>
      <c r="J10" s="17">
        <f aca="true" t="shared" si="2" ref="J10">SUM(J11:J12)</f>
        <v>0</v>
      </c>
      <c r="K10" s="17">
        <f aca="true" t="shared" si="3" ref="K10">K11+K12</f>
        <v>4</v>
      </c>
      <c r="L10" s="25">
        <v>5</v>
      </c>
      <c r="M10" s="23">
        <f>SUM(M11:M12)</f>
        <v>2</v>
      </c>
      <c r="N10" s="13">
        <f t="shared" si="0"/>
        <v>66</v>
      </c>
    </row>
    <row r="11" spans="1:14" ht="15">
      <c r="A11" s="6" t="s">
        <v>16</v>
      </c>
      <c r="B11" s="1" t="s">
        <v>17</v>
      </c>
      <c r="C11" s="25">
        <v>2</v>
      </c>
      <c r="D11" s="17">
        <v>27</v>
      </c>
      <c r="E11" s="17">
        <v>2</v>
      </c>
      <c r="F11" s="17">
        <v>1</v>
      </c>
      <c r="G11" s="18">
        <v>5</v>
      </c>
      <c r="H11" s="17">
        <v>2</v>
      </c>
      <c r="I11" s="17">
        <v>0</v>
      </c>
      <c r="J11" s="17"/>
      <c r="K11" s="17">
        <v>1</v>
      </c>
      <c r="L11" s="25">
        <v>2</v>
      </c>
      <c r="M11" s="23">
        <v>0</v>
      </c>
      <c r="N11" s="13">
        <f t="shared" si="0"/>
        <v>42</v>
      </c>
    </row>
    <row r="12" spans="1:14" ht="15">
      <c r="A12" s="6" t="s">
        <v>18</v>
      </c>
      <c r="B12" s="1" t="s">
        <v>19</v>
      </c>
      <c r="C12" s="25">
        <v>2</v>
      </c>
      <c r="D12" s="17">
        <v>4</v>
      </c>
      <c r="E12" s="17">
        <v>2</v>
      </c>
      <c r="F12" s="17">
        <v>0</v>
      </c>
      <c r="G12" s="18">
        <v>5</v>
      </c>
      <c r="H12" s="17">
        <v>3</v>
      </c>
      <c r="I12" s="17">
        <v>0</v>
      </c>
      <c r="J12" s="17"/>
      <c r="K12" s="17">
        <v>3</v>
      </c>
      <c r="L12" s="25">
        <v>3</v>
      </c>
      <c r="M12" s="23">
        <v>2</v>
      </c>
      <c r="N12" s="13">
        <f t="shared" si="0"/>
        <v>24</v>
      </c>
    </row>
    <row r="13" spans="1:14" ht="15">
      <c r="A13" s="6" t="s">
        <v>20</v>
      </c>
      <c r="B13" s="1" t="s">
        <v>21</v>
      </c>
      <c r="C13" s="25">
        <v>30</v>
      </c>
      <c r="D13" s="17">
        <f>D14+D15</f>
        <v>67</v>
      </c>
      <c r="E13" s="17">
        <v>55</v>
      </c>
      <c r="F13" s="17">
        <v>0</v>
      </c>
      <c r="G13" s="18">
        <v>53</v>
      </c>
      <c r="H13" s="19">
        <v>60</v>
      </c>
      <c r="I13" s="17">
        <f>I14+I15</f>
        <v>54</v>
      </c>
      <c r="J13" s="17">
        <f aca="true" t="shared" si="4" ref="J13">SUM(J14:J15)</f>
        <v>48</v>
      </c>
      <c r="K13" s="17">
        <f aca="true" t="shared" si="5" ref="K13">K14+K15</f>
        <v>20</v>
      </c>
      <c r="L13" s="25">
        <v>4</v>
      </c>
      <c r="M13" s="23">
        <f>SUM(M14:M15)</f>
        <v>27</v>
      </c>
      <c r="N13" s="13">
        <f t="shared" si="0"/>
        <v>418</v>
      </c>
    </row>
    <row r="14" spans="1:14" ht="15">
      <c r="A14" s="6" t="s">
        <v>16</v>
      </c>
      <c r="B14" s="1" t="s">
        <v>22</v>
      </c>
      <c r="C14" s="25">
        <v>14</v>
      </c>
      <c r="D14" s="17">
        <v>46</v>
      </c>
      <c r="E14" s="17">
        <v>17</v>
      </c>
      <c r="F14" s="17">
        <v>0</v>
      </c>
      <c r="G14" s="18">
        <v>9</v>
      </c>
      <c r="H14" s="17">
        <v>52</v>
      </c>
      <c r="I14" s="17">
        <v>17</v>
      </c>
      <c r="J14" s="17">
        <v>5</v>
      </c>
      <c r="K14" s="17">
        <v>3</v>
      </c>
      <c r="L14" s="25">
        <v>0</v>
      </c>
      <c r="M14" s="23">
        <v>2</v>
      </c>
      <c r="N14" s="13">
        <f t="shared" si="0"/>
        <v>165</v>
      </c>
    </row>
    <row r="15" spans="1:14" ht="15">
      <c r="A15" s="6" t="s">
        <v>18</v>
      </c>
      <c r="B15" s="1" t="s">
        <v>23</v>
      </c>
      <c r="C15" s="25">
        <v>16</v>
      </c>
      <c r="D15" s="17">
        <v>21</v>
      </c>
      <c r="E15" s="17">
        <v>38</v>
      </c>
      <c r="F15" s="17">
        <v>0</v>
      </c>
      <c r="G15" s="18">
        <v>44</v>
      </c>
      <c r="H15" s="17">
        <v>8</v>
      </c>
      <c r="I15" s="17">
        <v>37</v>
      </c>
      <c r="J15" s="17">
        <v>43</v>
      </c>
      <c r="K15" s="17">
        <v>17</v>
      </c>
      <c r="L15" s="25">
        <v>4</v>
      </c>
      <c r="M15" s="23">
        <v>25</v>
      </c>
      <c r="N15" s="13">
        <f t="shared" si="0"/>
        <v>253</v>
      </c>
    </row>
    <row r="16" spans="1:14" ht="15">
      <c r="A16" s="6" t="s">
        <v>24</v>
      </c>
      <c r="B16" s="1" t="s">
        <v>25</v>
      </c>
      <c r="C16" s="25">
        <v>34</v>
      </c>
      <c r="D16" s="17">
        <f aca="true" t="shared" si="6" ref="D16:D18">D10+D13</f>
        <v>98</v>
      </c>
      <c r="E16" s="17">
        <v>59</v>
      </c>
      <c r="F16" s="17">
        <v>1</v>
      </c>
      <c r="G16" s="18">
        <v>63</v>
      </c>
      <c r="H16" s="19">
        <v>65</v>
      </c>
      <c r="I16" s="17">
        <f aca="true" t="shared" si="7" ref="I16">I17+I18</f>
        <v>54</v>
      </c>
      <c r="J16" s="17">
        <f aca="true" t="shared" si="8" ref="J16">SUM(J17:J18)</f>
        <v>48</v>
      </c>
      <c r="K16" s="17">
        <f aca="true" t="shared" si="9" ref="K16">K17+K18</f>
        <v>24</v>
      </c>
      <c r="L16" s="25">
        <v>9</v>
      </c>
      <c r="M16" s="23">
        <f>SUM(M17:M18)</f>
        <v>29</v>
      </c>
      <c r="N16" s="13">
        <f t="shared" si="0"/>
        <v>484</v>
      </c>
    </row>
    <row r="17" spans="1:14" ht="15">
      <c r="A17" s="6" t="s">
        <v>16</v>
      </c>
      <c r="B17" s="1" t="s">
        <v>26</v>
      </c>
      <c r="C17" s="25">
        <v>16</v>
      </c>
      <c r="D17" s="17">
        <f t="shared" si="6"/>
        <v>73</v>
      </c>
      <c r="E17" s="17">
        <v>19</v>
      </c>
      <c r="F17" s="17">
        <v>1</v>
      </c>
      <c r="G17" s="18">
        <v>14</v>
      </c>
      <c r="H17" s="17">
        <v>54</v>
      </c>
      <c r="I17" s="17">
        <f aca="true" t="shared" si="10" ref="I17:I18">I11+I14</f>
        <v>17</v>
      </c>
      <c r="J17" s="17">
        <f aca="true" t="shared" si="11" ref="J17:K18">J11+J14</f>
        <v>5</v>
      </c>
      <c r="K17" s="17">
        <f t="shared" si="11"/>
        <v>4</v>
      </c>
      <c r="L17" s="25">
        <v>2</v>
      </c>
      <c r="M17" s="23">
        <f aca="true" t="shared" si="12" ref="M17:M18">M11+M14</f>
        <v>2</v>
      </c>
      <c r="N17" s="13">
        <f t="shared" si="0"/>
        <v>207</v>
      </c>
    </row>
    <row r="18" spans="1:14" ht="15">
      <c r="A18" s="6" t="s">
        <v>18</v>
      </c>
      <c r="B18" s="1" t="s">
        <v>27</v>
      </c>
      <c r="C18" s="25">
        <v>18</v>
      </c>
      <c r="D18" s="17">
        <f t="shared" si="6"/>
        <v>25</v>
      </c>
      <c r="E18" s="17">
        <v>40</v>
      </c>
      <c r="F18" s="17">
        <v>0</v>
      </c>
      <c r="G18" s="18">
        <v>49</v>
      </c>
      <c r="H18" s="17">
        <v>11</v>
      </c>
      <c r="I18" s="17">
        <f t="shared" si="10"/>
        <v>37</v>
      </c>
      <c r="J18" s="17">
        <f t="shared" si="11"/>
        <v>43</v>
      </c>
      <c r="K18" s="17">
        <f t="shared" si="11"/>
        <v>20</v>
      </c>
      <c r="L18" s="25">
        <v>7</v>
      </c>
      <c r="M18" s="23">
        <f t="shared" si="12"/>
        <v>27</v>
      </c>
      <c r="N18" s="13">
        <f t="shared" si="0"/>
        <v>277</v>
      </c>
    </row>
    <row r="19" spans="1:14" ht="15">
      <c r="A19" s="6" t="s">
        <v>28</v>
      </c>
      <c r="B19" s="1" t="s">
        <v>29</v>
      </c>
      <c r="C19" s="25">
        <v>210</v>
      </c>
      <c r="D19" s="17">
        <f>D20+D24+D25</f>
        <v>181</v>
      </c>
      <c r="E19" s="17">
        <v>150</v>
      </c>
      <c r="F19" s="17">
        <v>69</v>
      </c>
      <c r="G19" s="18">
        <v>123</v>
      </c>
      <c r="H19" s="19">
        <f aca="true" t="shared" si="13" ref="H19:I19">H20+H24+H25</f>
        <v>177</v>
      </c>
      <c r="I19" s="17">
        <f t="shared" si="13"/>
        <v>230</v>
      </c>
      <c r="J19" s="17">
        <f aca="true" t="shared" si="14" ref="J19">SUM(J20,J24:J25)</f>
        <v>246</v>
      </c>
      <c r="K19" s="17">
        <f aca="true" t="shared" si="15" ref="K19">SUM(K21:K25)</f>
        <v>200</v>
      </c>
      <c r="L19" s="25">
        <v>172</v>
      </c>
      <c r="M19" s="23">
        <f>M20+M24+M25</f>
        <v>130</v>
      </c>
      <c r="N19" s="13">
        <f t="shared" si="0"/>
        <v>1888</v>
      </c>
    </row>
    <row r="20" spans="1:14" ht="15">
      <c r="A20" s="6" t="s">
        <v>30</v>
      </c>
      <c r="B20" s="1" t="s">
        <v>31</v>
      </c>
      <c r="C20" s="25">
        <v>210</v>
      </c>
      <c r="D20" s="17">
        <f>SUM(D21:D23)</f>
        <v>181</v>
      </c>
      <c r="E20" s="17">
        <v>149</v>
      </c>
      <c r="F20" s="17">
        <v>69</v>
      </c>
      <c r="G20" s="18">
        <v>122</v>
      </c>
      <c r="H20" s="19">
        <f aca="true" t="shared" si="16" ref="H20:I20">H21+H22+H23</f>
        <v>177</v>
      </c>
      <c r="I20" s="17">
        <f t="shared" si="16"/>
        <v>230</v>
      </c>
      <c r="J20" s="17">
        <f aca="true" t="shared" si="17" ref="J20">SUM(J21:J23)</f>
        <v>246</v>
      </c>
      <c r="K20" s="17">
        <f aca="true" t="shared" si="18" ref="K20">K21+K22+K23</f>
        <v>200</v>
      </c>
      <c r="L20" s="25">
        <v>170</v>
      </c>
      <c r="M20" s="23">
        <f>SUM(M21:M23)</f>
        <v>130</v>
      </c>
      <c r="N20" s="13">
        <f t="shared" si="0"/>
        <v>1884</v>
      </c>
    </row>
    <row r="21" spans="1:14" ht="15">
      <c r="A21" s="6" t="s">
        <v>32</v>
      </c>
      <c r="B21" s="1" t="s">
        <v>33</v>
      </c>
      <c r="C21" s="25">
        <v>200</v>
      </c>
      <c r="D21" s="17">
        <v>168</v>
      </c>
      <c r="E21" s="17">
        <v>138</v>
      </c>
      <c r="F21" s="17">
        <v>59</v>
      </c>
      <c r="G21" s="18">
        <v>119</v>
      </c>
      <c r="H21" s="17">
        <v>171</v>
      </c>
      <c r="I21" s="17">
        <v>223</v>
      </c>
      <c r="J21" s="17">
        <v>233</v>
      </c>
      <c r="K21" s="17">
        <v>193</v>
      </c>
      <c r="L21" s="25">
        <v>167</v>
      </c>
      <c r="M21" s="23">
        <v>124</v>
      </c>
      <c r="N21" s="13">
        <f t="shared" si="0"/>
        <v>1795</v>
      </c>
    </row>
    <row r="22" spans="1:14" ht="15">
      <c r="A22" s="6" t="s">
        <v>34</v>
      </c>
      <c r="B22" s="1" t="s">
        <v>35</v>
      </c>
      <c r="C22" s="25">
        <v>10</v>
      </c>
      <c r="D22" s="17">
        <v>12</v>
      </c>
      <c r="E22" s="17">
        <v>9</v>
      </c>
      <c r="F22" s="17">
        <v>10</v>
      </c>
      <c r="G22" s="18">
        <v>3</v>
      </c>
      <c r="H22" s="17">
        <v>6</v>
      </c>
      <c r="I22" s="17">
        <v>7</v>
      </c>
      <c r="J22" s="17">
        <v>13</v>
      </c>
      <c r="K22" s="17">
        <v>7</v>
      </c>
      <c r="L22" s="25">
        <v>3</v>
      </c>
      <c r="M22" s="23">
        <v>6</v>
      </c>
      <c r="N22" s="13">
        <f t="shared" si="0"/>
        <v>86</v>
      </c>
    </row>
    <row r="23" spans="1:14" ht="15">
      <c r="A23" s="6" t="s">
        <v>36</v>
      </c>
      <c r="B23" s="1" t="s">
        <v>37</v>
      </c>
      <c r="C23" s="25">
        <v>0</v>
      </c>
      <c r="D23" s="17">
        <v>1</v>
      </c>
      <c r="E23" s="17">
        <v>2</v>
      </c>
      <c r="F23" s="17">
        <v>0</v>
      </c>
      <c r="G23" s="18">
        <v>0</v>
      </c>
      <c r="H23" s="17">
        <v>0</v>
      </c>
      <c r="I23" s="17">
        <v>0</v>
      </c>
      <c r="J23" s="17"/>
      <c r="K23" s="17"/>
      <c r="L23" s="25">
        <v>0</v>
      </c>
      <c r="M23" s="23">
        <v>0</v>
      </c>
      <c r="N23" s="13">
        <f t="shared" si="0"/>
        <v>3</v>
      </c>
    </row>
    <row r="24" spans="1:14" ht="15">
      <c r="A24" s="6" t="s">
        <v>38</v>
      </c>
      <c r="B24" s="1" t="s">
        <v>39</v>
      </c>
      <c r="C24" s="25">
        <v>0</v>
      </c>
      <c r="D24" s="17">
        <v>0</v>
      </c>
      <c r="E24" s="17">
        <v>1</v>
      </c>
      <c r="F24" s="17">
        <v>0</v>
      </c>
      <c r="G24" s="18">
        <v>1</v>
      </c>
      <c r="H24" s="17">
        <v>0</v>
      </c>
      <c r="I24" s="17">
        <v>0</v>
      </c>
      <c r="J24" s="17"/>
      <c r="K24" s="17"/>
      <c r="L24" s="25">
        <v>2</v>
      </c>
      <c r="M24" s="23">
        <v>0</v>
      </c>
      <c r="N24" s="13">
        <f t="shared" si="0"/>
        <v>4</v>
      </c>
    </row>
    <row r="25" spans="1:14" ht="15">
      <c r="A25" s="6" t="s">
        <v>40</v>
      </c>
      <c r="B25" s="1" t="s">
        <v>41</v>
      </c>
      <c r="C25" s="2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7"/>
      <c r="K25" s="17">
        <v>0</v>
      </c>
      <c r="L25" s="25">
        <v>0</v>
      </c>
      <c r="M25" s="23">
        <v>0</v>
      </c>
      <c r="N25" s="13">
        <f t="shared" si="0"/>
        <v>0</v>
      </c>
    </row>
    <row r="26" spans="1:14" ht="15">
      <c r="A26" s="6" t="s">
        <v>42</v>
      </c>
      <c r="B26" s="1" t="s">
        <v>43</v>
      </c>
      <c r="C26" s="25">
        <v>0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  <c r="I26" s="17">
        <v>0</v>
      </c>
      <c r="J26" s="17"/>
      <c r="K26" s="17">
        <v>0</v>
      </c>
      <c r="L26" s="25">
        <v>0</v>
      </c>
      <c r="M26" s="23">
        <v>0</v>
      </c>
      <c r="N26" s="13">
        <f t="shared" si="0"/>
        <v>0</v>
      </c>
    </row>
    <row r="27" spans="1:14" ht="15">
      <c r="A27" s="6" t="s">
        <v>44</v>
      </c>
      <c r="B27" s="1" t="s">
        <v>45</v>
      </c>
      <c r="C27" s="25">
        <v>0</v>
      </c>
      <c r="D27" s="17">
        <v>0</v>
      </c>
      <c r="E27" s="17">
        <v>0</v>
      </c>
      <c r="F27" s="17">
        <v>0</v>
      </c>
      <c r="G27" s="18">
        <v>0</v>
      </c>
      <c r="H27" s="19">
        <v>0</v>
      </c>
      <c r="I27" s="17">
        <v>0</v>
      </c>
      <c r="J27" s="17"/>
      <c r="K27" s="17">
        <v>0</v>
      </c>
      <c r="L27" s="25">
        <v>0</v>
      </c>
      <c r="M27" s="23">
        <v>0</v>
      </c>
      <c r="N27" s="13">
        <f t="shared" si="0"/>
        <v>0</v>
      </c>
    </row>
    <row r="28" spans="1:14" ht="15">
      <c r="A28" s="6" t="s">
        <v>46</v>
      </c>
      <c r="B28" s="1" t="s">
        <v>47</v>
      </c>
      <c r="C28" s="25">
        <v>4</v>
      </c>
      <c r="D28" s="17">
        <v>4</v>
      </c>
      <c r="E28" s="17">
        <v>1</v>
      </c>
      <c r="F28" s="17">
        <v>0</v>
      </c>
      <c r="G28" s="18">
        <v>13</v>
      </c>
      <c r="H28" s="19">
        <v>7</v>
      </c>
      <c r="I28" s="17">
        <v>0</v>
      </c>
      <c r="J28" s="17">
        <v>1</v>
      </c>
      <c r="K28" s="17">
        <v>1</v>
      </c>
      <c r="L28" s="25">
        <v>4</v>
      </c>
      <c r="M28" s="23">
        <v>0</v>
      </c>
      <c r="N28" s="13">
        <f t="shared" si="0"/>
        <v>35</v>
      </c>
    </row>
    <row r="29" spans="1:14" ht="15">
      <c r="A29" s="6" t="s">
        <v>48</v>
      </c>
      <c r="B29" s="1" t="s">
        <v>49</v>
      </c>
      <c r="C29" s="25">
        <v>0</v>
      </c>
      <c r="D29" s="17">
        <v>0</v>
      </c>
      <c r="E29" s="17">
        <v>0</v>
      </c>
      <c r="F29" s="17">
        <v>0</v>
      </c>
      <c r="G29" s="18">
        <v>0</v>
      </c>
      <c r="H29" s="19">
        <v>0</v>
      </c>
      <c r="I29" s="17">
        <v>2</v>
      </c>
      <c r="J29" s="17"/>
      <c r="K29" s="17">
        <v>0</v>
      </c>
      <c r="L29" s="25">
        <v>0</v>
      </c>
      <c r="M29" s="23">
        <v>0</v>
      </c>
      <c r="N29" s="13">
        <f t="shared" si="0"/>
        <v>2</v>
      </c>
    </row>
    <row r="30" spans="1:14" ht="15">
      <c r="A30" s="6" t="s">
        <v>50</v>
      </c>
      <c r="B30" s="1" t="s">
        <v>51</v>
      </c>
      <c r="C30" s="25">
        <v>0</v>
      </c>
      <c r="D30" s="17">
        <v>0</v>
      </c>
      <c r="E30" s="17">
        <v>0</v>
      </c>
      <c r="F30" s="17">
        <v>0</v>
      </c>
      <c r="G30" s="18">
        <v>0</v>
      </c>
      <c r="H30" s="19">
        <v>0</v>
      </c>
      <c r="I30" s="17">
        <v>0</v>
      </c>
      <c r="J30" s="17"/>
      <c r="K30" s="17">
        <v>0</v>
      </c>
      <c r="L30" s="25">
        <v>0</v>
      </c>
      <c r="M30" s="23">
        <v>0</v>
      </c>
      <c r="N30" s="13">
        <f t="shared" si="0"/>
        <v>0</v>
      </c>
    </row>
    <row r="31" spans="1:14" ht="15">
      <c r="A31" s="6" t="s">
        <v>52</v>
      </c>
      <c r="B31" s="1" t="s">
        <v>53</v>
      </c>
      <c r="C31" s="25">
        <v>0</v>
      </c>
      <c r="D31" s="17">
        <v>0</v>
      </c>
      <c r="E31" s="17">
        <v>0</v>
      </c>
      <c r="F31" s="17">
        <v>0</v>
      </c>
      <c r="G31" s="18">
        <v>6</v>
      </c>
      <c r="H31" s="19">
        <v>0</v>
      </c>
      <c r="I31" s="17">
        <v>0</v>
      </c>
      <c r="J31" s="17"/>
      <c r="K31" s="17">
        <v>0</v>
      </c>
      <c r="L31" s="25">
        <v>0</v>
      </c>
      <c r="M31" s="23">
        <v>0</v>
      </c>
      <c r="N31" s="13">
        <f t="shared" si="0"/>
        <v>6</v>
      </c>
    </row>
    <row r="32" spans="1:14" ht="15">
      <c r="A32" s="6" t="s">
        <v>54</v>
      </c>
      <c r="B32" s="1" t="s">
        <v>55</v>
      </c>
      <c r="C32" s="25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7">
        <v>0</v>
      </c>
      <c r="J32" s="17"/>
      <c r="K32" s="17">
        <v>0</v>
      </c>
      <c r="L32" s="25">
        <v>0</v>
      </c>
      <c r="M32" s="23">
        <v>0</v>
      </c>
      <c r="N32" s="13">
        <f t="shared" si="0"/>
        <v>0</v>
      </c>
    </row>
    <row r="33" spans="1:14" ht="15">
      <c r="A33" s="6" t="s">
        <v>56</v>
      </c>
      <c r="B33" s="1" t="s">
        <v>57</v>
      </c>
      <c r="C33" s="25">
        <v>33</v>
      </c>
      <c r="D33" s="17">
        <v>63</v>
      </c>
      <c r="E33" s="17">
        <v>11</v>
      </c>
      <c r="F33" s="17">
        <v>1</v>
      </c>
      <c r="G33" s="18">
        <v>6</v>
      </c>
      <c r="H33" s="19">
        <v>56</v>
      </c>
      <c r="I33" s="17">
        <v>83</v>
      </c>
      <c r="J33" s="17">
        <v>4</v>
      </c>
      <c r="K33" s="17">
        <v>1</v>
      </c>
      <c r="L33" s="25">
        <v>9</v>
      </c>
      <c r="M33" s="23">
        <v>0</v>
      </c>
      <c r="N33" s="13">
        <f t="shared" si="0"/>
        <v>267</v>
      </c>
    </row>
    <row r="34" spans="1:14" ht="15">
      <c r="A34" s="7" t="s">
        <v>58</v>
      </c>
      <c r="B34" s="8" t="s">
        <v>59</v>
      </c>
      <c r="C34" s="25">
        <v>2313</v>
      </c>
      <c r="D34" s="26">
        <f>D3+D4+D5+D6+D7+D8+D9+D16+D19+D26+D27+D28+D29+D30+D31+D32+D33</f>
        <v>1447</v>
      </c>
      <c r="E34" s="17">
        <v>403</v>
      </c>
      <c r="F34" s="17">
        <v>79</v>
      </c>
      <c r="G34" s="28">
        <v>791</v>
      </c>
      <c r="H34" s="19">
        <v>761</v>
      </c>
      <c r="I34" s="17">
        <f>I3+I5+I4+I6+I7+I8+I9+I16+I19+I26+I27+I28+I29+I30+I32+I31+I33</f>
        <v>1214</v>
      </c>
      <c r="J34" s="20">
        <f aca="true" t="shared" si="19" ref="J34">SUM(J3:J10,J13,J19,J26:J33)</f>
        <v>569</v>
      </c>
      <c r="K34" s="20">
        <f>SUM(K3:K10)+K13+K19+SUM(K26:K33)</f>
        <v>325</v>
      </c>
      <c r="L34" s="25">
        <v>254</v>
      </c>
      <c r="M34" s="24">
        <f>SUM(M3:M9)+M16+M19+SUM(M26:M33)</f>
        <v>877</v>
      </c>
      <c r="N34" s="9">
        <f t="shared" si="0"/>
        <v>9033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2023-06-19T12:00:56Z</cp:lastPrinted>
  <dcterms:created xsi:type="dcterms:W3CDTF">2023-05-25T11:39:44Z</dcterms:created>
  <dcterms:modified xsi:type="dcterms:W3CDTF">2024-02-09T19:33:19Z</dcterms:modified>
  <cp:category/>
  <cp:version/>
  <cp:contentType/>
  <cp:contentStatus/>
</cp:coreProperties>
</file>