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firstSheet="1" activeTab="6"/>
  </bookViews>
  <sheets>
    <sheet name="BPP2024" sheetId="1" r:id="rId1"/>
    <sheet name="BPP 2023" sheetId="2" r:id="rId2"/>
    <sheet name="Broj_dogovori_2024" sheetId="3" r:id="rId3"/>
    <sheet name="Broj_dogovori 2023" sheetId="4" r:id="rId4"/>
    <sheet name="BIS 2024" sheetId="5" r:id="rId5"/>
    <sheet name="BIS 2023" sheetId="9" r:id="rId6"/>
    <sheet name="Broj steti_2024" sheetId="11" r:id="rId7"/>
    <sheet name="Broj_steti 2023" sheetId="10" r:id="rId8"/>
  </sheets>
  <definedNames>
    <definedName name="_xlnm.Print_Area" localSheetId="5">'BIS 2023'!$A$1:$P$45</definedName>
    <definedName name="_xlnm.Print_Area" localSheetId="4">'BIS 2024'!$A$1:$P$45</definedName>
    <definedName name="_xlnm.Print_Area" localSheetId="1">'BPP 2023'!$A$1:$I$44</definedName>
    <definedName name="_xlnm.Print_Area" localSheetId="0">'BPP2024'!$A$1:$I$44</definedName>
    <definedName name="_xlnm.Print_Area" localSheetId="6">'Broj steti_2024'!$A$1:$P$45</definedName>
    <definedName name="_xlnm.Print_Area" localSheetId="3">'Broj_dogovori 2023'!$A$1:$I$44</definedName>
    <definedName name="_xlnm.Print_Area" localSheetId="2">'Broj_dogovori_2024'!$A$1:$I$44</definedName>
    <definedName name="_xlnm.Print_Area" localSheetId="7">'Broj_steti 2023'!$A$1:$P$45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<sst xmlns="http://schemas.openxmlformats.org/spreadsheetml/2006/main" count="928" uniqueCount="98">
  <si>
    <t>април</t>
  </si>
  <si>
    <t>Вкупно осигурување на живот</t>
  </si>
  <si>
    <t>19</t>
  </si>
  <si>
    <t>(со учество во добивката)</t>
  </si>
  <si>
    <t>1901</t>
  </si>
  <si>
    <t xml:space="preserve"> вкупно основно осигурување на живот</t>
  </si>
  <si>
    <t>190101</t>
  </si>
  <si>
    <t xml:space="preserve">  мешано осигурување</t>
  </si>
  <si>
    <t>19010101</t>
  </si>
  <si>
    <t xml:space="preserve">  смрт (терминско)</t>
  </si>
  <si>
    <t>19010102</t>
  </si>
  <si>
    <t xml:space="preserve">  доживување</t>
  </si>
  <si>
    <t>19010103</t>
  </si>
  <si>
    <t xml:space="preserve">  мешано осигурување со ТБС</t>
  </si>
  <si>
    <t>19010104</t>
  </si>
  <si>
    <t xml:space="preserve">  смрт (доживотно)</t>
  </si>
  <si>
    <t>19010105</t>
  </si>
  <si>
    <t xml:space="preserve"> вкупно дополнително осигурување</t>
  </si>
  <si>
    <t>190102</t>
  </si>
  <si>
    <t xml:space="preserve">  несреќен случај  (смрт)</t>
  </si>
  <si>
    <t>19010201</t>
  </si>
  <si>
    <t xml:space="preserve">  несреќен случај  (инвалидитет)</t>
  </si>
  <si>
    <t>19010202</t>
  </si>
  <si>
    <t xml:space="preserve">  здравствено (дополнително ЗДЗО)</t>
  </si>
  <si>
    <t>19010203</t>
  </si>
  <si>
    <t xml:space="preserve">  здравствено (приватно ЗДЗО)</t>
  </si>
  <si>
    <t>19010204</t>
  </si>
  <si>
    <t xml:space="preserve">  здравствено (останато)</t>
  </si>
  <si>
    <t>19010205</t>
  </si>
  <si>
    <t xml:space="preserve"> вкупно рентно осигурување</t>
  </si>
  <si>
    <t>190103</t>
  </si>
  <si>
    <t xml:space="preserve">  лична доживотна рента</t>
  </si>
  <si>
    <t>19010301</t>
  </si>
  <si>
    <t xml:space="preserve">  лична рента со одредено времетраење</t>
  </si>
  <si>
    <t>19010302</t>
  </si>
  <si>
    <t xml:space="preserve">  останати рентни осигурувања</t>
  </si>
  <si>
    <t>19010399</t>
  </si>
  <si>
    <t>(без учество во добивката)</t>
  </si>
  <si>
    <t>1902</t>
  </si>
  <si>
    <t>190201</t>
  </si>
  <si>
    <t>19020101</t>
  </si>
  <si>
    <t>19020102</t>
  </si>
  <si>
    <t>19020103</t>
  </si>
  <si>
    <t>19020104</t>
  </si>
  <si>
    <t>19020105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</si>
  <si>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</si>
  <si>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</si>
  <si>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</si>
  <si>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</si>
  <si>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</si>
  <si>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</si>
  <si>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</si>
  <si>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</si>
  <si>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</si>
  <si>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</si>
  <si>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Брак или породување</t>
  </si>
  <si>
    <t>20</t>
  </si>
  <si>
    <t>Осигурување на живот кога инвестициониот ризик е на товар на осигуреникот</t>
  </si>
  <si>
    <t>21</t>
  </si>
  <si>
    <t>Тонтина (здружение на рентиери)</t>
  </si>
  <si>
    <t>22</t>
  </si>
  <si>
    <t>Средства за исплата</t>
  </si>
  <si>
    <t>23</t>
  </si>
  <si>
    <t>Исплата на пензии од втор столб</t>
  </si>
  <si>
    <t>24</t>
  </si>
  <si>
    <t>Исплата на пензии од трет столб</t>
  </si>
  <si>
    <t>25</t>
  </si>
  <si>
    <t>ВКУПНО</t>
  </si>
  <si>
    <t>0000</t>
  </si>
  <si>
    <t>Кроација живот</t>
  </si>
  <si>
    <t>Граве</t>
  </si>
  <si>
    <t>Винер живот</t>
  </si>
  <si>
    <t>Уника живот</t>
  </si>
  <si>
    <t>Триглав живот</t>
  </si>
  <si>
    <t>јануари</t>
  </si>
  <si>
    <t>февруари</t>
  </si>
  <si>
    <t>март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</si>
  <si>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</si>
  <si>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</si>
  <si>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</si>
  <si>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</si>
  <si>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</si>
  <si>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</si>
  <si>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</si>
  <si>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</si>
  <si>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Вкупно живот</t>
  </si>
  <si>
    <t>единечна сума</t>
  </si>
  <si>
    <t>ануитет</t>
  </si>
  <si>
    <t>Прва Живот</t>
  </si>
  <si>
    <t>Прва живот</t>
  </si>
  <si>
    <t>Број на исплатени штети на друштвата за осигурување на живот, за период 1.1-31.1.2024 година</t>
  </si>
  <si>
    <t>Број на исплатени штети на друштвата за осигурување на живот, за периодот 1.1-31.1.2023 година</t>
  </si>
  <si>
    <t>Бруто полисирана премија, во илјади денари, на друштвата за осигурување на живот, за периодот 1.1-31.1.2024 година</t>
  </si>
  <si>
    <t>Бруто полисирана премија, во илјади денари, на друштвата за осигурување на живот, за периодот 1.1-31.1.2023 година</t>
  </si>
  <si>
    <t>Број на склучени договори на друштвата за осигурување на живот, за период 1.1-31.1.2024 година</t>
  </si>
  <si>
    <t>Број на склучени договори на друштвата за осигурување на живот, за периодот 1.1-31.1.2023 година</t>
  </si>
  <si>
    <t>Бруто исплатени штети, во илјади денари, на друштвата за осигурување на живот, за период 1.1-31.1.2024 година</t>
  </si>
  <si>
    <t>Бруто исплатени штети, во илјади денари, на друштвата за осигурување на живот, за период 1.1-31.1.2023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</si>
</sst>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 style="thin">
        <color indexed="65"/>
      </top>
      <bottom/>
    </border>
    <border>
      <left/>
      <right style="hair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" fillId="3" borderId="4" xfId="0" applyNumberFormat="1" applyFont="1" applyFill="1" applyBorder="1" applyAlignment="1">
      <alignment vertical="center" wrapText="1"/>
    </xf>
    <xf numFmtId="3" fontId="2" fillId="4" borderId="4" xfId="0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4" fontId="2" fillId="6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 wrapText="1"/>
    </xf>
    <xf numFmtId="3" fontId="2" fillId="6" borderId="4" xfId="0" applyNumberFormat="1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2" fillId="4" borderId="4" xfId="0" applyNumberFormat="1" applyFont="1" applyFill="1" applyBorder="1" applyAlignment="1">
      <alignment wrapText="1"/>
    </xf>
    <xf numFmtId="3" fontId="2" fillId="3" borderId="13" xfId="0" applyNumberFormat="1" applyFont="1" applyFill="1" applyBorder="1" applyAlignment="1">
      <alignment vertical="center" wrapText="1"/>
    </xf>
    <xf numFmtId="3" fontId="2" fillId="3" borderId="14" xfId="0" applyNumberFormat="1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4" borderId="14" xfId="0" applyNumberFormat="1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3" fontId="2" fillId="7" borderId="4" xfId="0" applyNumberFormat="1" applyFont="1" applyFill="1" applyBorder="1" applyAlignment="1">
      <alignment vertical="center" wrapText="1"/>
    </xf>
    <xf numFmtId="164" fontId="2" fillId="3" borderId="4" xfId="18" applyNumberFormat="1" applyFont="1" applyFill="1" applyBorder="1" applyAlignment="1">
      <alignment vertical="center" wrapText="1"/>
    </xf>
    <xf numFmtId="164" fontId="0" fillId="0" borderId="16" xfId="18" applyNumberFormat="1" applyFont="1" applyBorder="1"/>
    <xf numFmtId="164" fontId="2" fillId="0" borderId="4" xfId="18" applyNumberFormat="1" applyFont="1" applyBorder="1" applyAlignment="1">
      <alignment vertical="center" wrapText="1"/>
    </xf>
    <xf numFmtId="164" fontId="0" fillId="0" borderId="0" xfId="18" applyNumberFormat="1" applyFont="1"/>
    <xf numFmtId="164" fontId="2" fillId="0" borderId="0" xfId="18" applyNumberFormat="1" applyFont="1" applyAlignment="1">
      <alignment vertical="center" wrapText="1"/>
    </xf>
    <xf numFmtId="164" fontId="2" fillId="4" borderId="4" xfId="18" applyNumberFormat="1" applyFont="1" applyFill="1" applyBorder="1" applyAlignment="1">
      <alignment vertical="center" wrapText="1"/>
    </xf>
    <xf numFmtId="164" fontId="0" fillId="6" borderId="0" xfId="18" applyNumberFormat="1" applyFont="1" applyFill="1"/>
    <xf numFmtId="164" fontId="2" fillId="6" borderId="4" xfId="18" applyNumberFormat="1" applyFont="1" applyFill="1" applyBorder="1" applyAlignment="1">
      <alignment vertical="center" wrapText="1"/>
    </xf>
    <xf numFmtId="4" fontId="5" fillId="6" borderId="4" xfId="0" applyNumberFormat="1" applyFont="1" applyFill="1" applyBorder="1" applyAlignment="1">
      <alignment vertical="center" wrapText="1"/>
    </xf>
    <xf numFmtId="164" fontId="0" fillId="0" borderId="16" xfId="18" applyNumberFormat="1" applyFont="1" applyBorder="1"/>
    <xf numFmtId="164" fontId="0" fillId="0" borderId="0" xfId="18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F1E7-638A-41C9-B920-2CD5B6CA5C08}">
  <dimension ref="A1:AR126"/>
  <sheetViews>
    <sheetView zoomScale="90" zoomScaleNormal="9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9" width="15.421875" style="5" customWidth="1"/>
    <col min="10" max="16384" width="9.140625" style="5" customWidth="1"/>
  </cols>
  <sheetData>
    <row r="1" ht="15">
      <c r="A1" s="18" t="s">
        <v>92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88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2">
        <f aca="true" t="shared" si="0" ref="C3">C4+C21</f>
        <v>14849</v>
      </c>
      <c r="D3" s="32">
        <v>9489.924686060607</v>
      </c>
      <c r="E3" s="32">
        <f aca="true" t="shared" si="1" ref="E3">E4+E21</f>
        <v>3057</v>
      </c>
      <c r="F3" s="42">
        <f>SUM(F4,F21,F28)</f>
        <v>5375</v>
      </c>
      <c r="G3" s="37">
        <f>G4+G21</f>
        <v>31036.871568597868</v>
      </c>
      <c r="H3" s="32">
        <v>0</v>
      </c>
      <c r="I3" s="20">
        <f>SUM(C3:H3)</f>
        <v>63807.796254658475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2">
        <f>C5+C11</f>
        <v>5483</v>
      </c>
      <c r="D4" s="32">
        <v>6971.7341160606065</v>
      </c>
      <c r="E4" s="32">
        <f aca="true" t="shared" si="2" ref="E4">SUM(E5,E17,E11)</f>
        <v>1688</v>
      </c>
      <c r="F4" s="42">
        <f>SUM(F11,F5)</f>
        <v>47</v>
      </c>
      <c r="G4" s="37">
        <f>G5+G11</f>
        <v>3729.82736745</v>
      </c>
      <c r="H4" s="32">
        <v>0</v>
      </c>
      <c r="I4" s="20">
        <f aca="true" t="shared" si="3" ref="I4:I44">SUM(C4:H4)</f>
        <v>17919.561483510606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2">
        <f>SUM(C6:C10)</f>
        <v>5351</v>
      </c>
      <c r="D5" s="32">
        <v>3913.10427</v>
      </c>
      <c r="E5" s="32">
        <f aca="true" t="shared" si="4" ref="E5">SUM(E6:E10)</f>
        <v>1625</v>
      </c>
      <c r="F5" s="42">
        <f>SUM(F6:F10)</f>
        <v>46</v>
      </c>
      <c r="G5" s="37">
        <f>G6+G8</f>
        <v>3683.86706025</v>
      </c>
      <c r="H5" s="32">
        <v>0</v>
      </c>
      <c r="I5" s="22">
        <f t="shared" si="3"/>
        <v>14618.97133025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52">
        <v>5296</v>
      </c>
      <c r="D6" s="12">
        <v>0</v>
      </c>
      <c r="E6" s="12">
        <f>946-29</f>
        <v>917</v>
      </c>
      <c r="F6" s="12">
        <v>46</v>
      </c>
      <c r="G6" s="38">
        <v>3637.66244085</v>
      </c>
      <c r="H6" s="12"/>
      <c r="I6" s="22">
        <f t="shared" si="3"/>
        <v>9896.66244085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53">
        <v>0</v>
      </c>
      <c r="D7" s="12">
        <v>1551.8498699999998</v>
      </c>
      <c r="E7" s="12"/>
      <c r="F7" s="43">
        <v>0</v>
      </c>
      <c r="G7" s="38"/>
      <c r="H7" s="12"/>
      <c r="I7" s="22">
        <f t="shared" si="3"/>
        <v>1551.8498699999998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52">
        <v>55</v>
      </c>
      <c r="D8" s="12">
        <v>1827.30251</v>
      </c>
      <c r="E8" s="12"/>
      <c r="F8" s="12">
        <v>0</v>
      </c>
      <c r="G8" s="38">
        <v>46.2046194</v>
      </c>
      <c r="H8" s="12"/>
      <c r="I8" s="22">
        <f t="shared" si="3"/>
        <v>1928.5071294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53">
        <v>0</v>
      </c>
      <c r="D9" s="12">
        <v>533.95189</v>
      </c>
      <c r="E9" s="12">
        <f>761-53</f>
        <v>708</v>
      </c>
      <c r="F9" s="12">
        <v>0</v>
      </c>
      <c r="G9" s="39"/>
      <c r="H9" s="12"/>
      <c r="I9" s="22">
        <f t="shared" si="3"/>
        <v>1241.95189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53">
        <v>0</v>
      </c>
      <c r="D10" s="12">
        <v>0</v>
      </c>
      <c r="E10" s="12"/>
      <c r="F10" s="43">
        <v>0</v>
      </c>
      <c r="G10" s="39"/>
      <c r="H10" s="12"/>
      <c r="I10" s="22">
        <f t="shared" si="3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3">
        <f>C12+C13+C14+C15+C16</f>
        <v>132</v>
      </c>
      <c r="D11" s="32">
        <v>229.86599606060602</v>
      </c>
      <c r="E11" s="35">
        <f>SUM(E12:E16)</f>
        <v>63</v>
      </c>
      <c r="F11" s="44">
        <f>SUM(F16,F13)</f>
        <v>1</v>
      </c>
      <c r="G11" s="37">
        <f>SUM(G12:G16)</f>
        <v>45.960307199999995</v>
      </c>
      <c r="H11" s="32"/>
      <c r="I11" s="22">
        <f t="shared" si="3"/>
        <v>471.826303260606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54">
        <v>2</v>
      </c>
      <c r="D12" s="12">
        <v>73.13575696969697</v>
      </c>
      <c r="E12" s="12">
        <v>26</v>
      </c>
      <c r="F12" s="43"/>
      <c r="G12" s="38">
        <v>2.8725191999999997</v>
      </c>
      <c r="H12" s="12"/>
      <c r="I12" s="22">
        <f t="shared" si="3"/>
        <v>104.00827616969697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54">
        <v>27</v>
      </c>
      <c r="D13" s="12">
        <v>146.66195909090908</v>
      </c>
      <c r="E13" s="12">
        <v>24</v>
      </c>
      <c r="F13" s="12">
        <v>1</v>
      </c>
      <c r="G13" s="38">
        <v>31.005439199999998</v>
      </c>
      <c r="H13" s="12"/>
      <c r="I13" s="22">
        <f t="shared" si="3"/>
        <v>229.6673982909091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53">
        <v>0</v>
      </c>
      <c r="D14" s="12">
        <v>0</v>
      </c>
      <c r="E14" s="12"/>
      <c r="F14" s="43">
        <v>0</v>
      </c>
      <c r="G14" s="59"/>
      <c r="H14" s="12"/>
      <c r="I14" s="22">
        <f t="shared" si="3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53">
        <v>0</v>
      </c>
      <c r="D15" s="12">
        <v>0</v>
      </c>
      <c r="E15" s="12"/>
      <c r="F15" s="43">
        <v>0</v>
      </c>
      <c r="G15" s="59"/>
      <c r="H15" s="12"/>
      <c r="I15" s="22">
        <f t="shared" si="3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53">
        <v>103</v>
      </c>
      <c r="D16" s="12">
        <v>10.06828</v>
      </c>
      <c r="E16" s="12">
        <v>13</v>
      </c>
      <c r="F16" s="12">
        <v>0</v>
      </c>
      <c r="G16" s="38">
        <v>12.082348799999998</v>
      </c>
      <c r="H16" s="12"/>
      <c r="I16" s="22">
        <f t="shared" si="3"/>
        <v>138.1506288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51">
        <v>0</v>
      </c>
      <c r="D17" s="32">
        <v>2828.7638500000003</v>
      </c>
      <c r="E17" s="32">
        <f aca="true" t="shared" si="5" ref="E17">SUM(E18:E20)</f>
        <v>0</v>
      </c>
      <c r="F17" s="44">
        <v>0</v>
      </c>
      <c r="G17" s="37"/>
      <c r="H17" s="33">
        <v>0</v>
      </c>
      <c r="I17" s="22">
        <f t="shared" si="3"/>
        <v>2828.7638500000003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53">
        <v>0</v>
      </c>
      <c r="D18" s="12">
        <v>0</v>
      </c>
      <c r="E18" s="12"/>
      <c r="F18" s="43">
        <v>0</v>
      </c>
      <c r="G18" s="39"/>
      <c r="H18" s="12"/>
      <c r="I18" s="22">
        <f t="shared" si="3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53"/>
      <c r="D19" s="12">
        <v>2828.7638500000003</v>
      </c>
      <c r="E19" s="12"/>
      <c r="F19" s="43">
        <v>0</v>
      </c>
      <c r="G19" s="39"/>
      <c r="H19" s="12"/>
      <c r="I19" s="22">
        <f t="shared" si="3"/>
        <v>2828.7638500000003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53">
        <v>0</v>
      </c>
      <c r="D20" s="12">
        <v>0</v>
      </c>
      <c r="E20" s="12"/>
      <c r="F20" s="43">
        <v>0</v>
      </c>
      <c r="G20" s="39"/>
      <c r="H20" s="12"/>
      <c r="I20" s="22">
        <f t="shared" si="3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51">
        <f>C22+C28</f>
        <v>9366</v>
      </c>
      <c r="D21" s="32">
        <v>2518.1905699999998</v>
      </c>
      <c r="E21" s="32">
        <f aca="true" t="shared" si="6" ref="E21">SUM(E22,E28,E34)</f>
        <v>1369</v>
      </c>
      <c r="F21" s="33">
        <f>SUM(F22,F34)</f>
        <v>5020</v>
      </c>
      <c r="G21" s="37">
        <f>G22+G28</f>
        <v>27307.044201147866</v>
      </c>
      <c r="H21" s="32">
        <v>0</v>
      </c>
      <c r="I21" s="20">
        <f t="shared" si="3"/>
        <v>45580.234771147865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3">
        <f>SUM(C23:C27)</f>
        <v>8889</v>
      </c>
      <c r="D22" s="32">
        <v>2518.1905699999998</v>
      </c>
      <c r="E22" s="32">
        <f aca="true" t="shared" si="7" ref="E22">SUM(E23:E27)</f>
        <v>1369</v>
      </c>
      <c r="F22" s="33">
        <f aca="true" t="shared" si="8" ref="F22:G22">SUM(F23:F27)</f>
        <v>5020</v>
      </c>
      <c r="G22" s="37">
        <f>G24</f>
        <v>27302.291218347866</v>
      </c>
      <c r="H22" s="32">
        <v>0</v>
      </c>
      <c r="I22" s="22">
        <f t="shared" si="3"/>
        <v>45098.48178834787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53">
        <v>0</v>
      </c>
      <c r="D23" s="12">
        <v>0</v>
      </c>
      <c r="E23" s="12"/>
      <c r="F23" s="43">
        <v>0</v>
      </c>
      <c r="G23" s="39"/>
      <c r="H23" s="12"/>
      <c r="I23" s="22">
        <f t="shared" si="3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55">
        <v>8889</v>
      </c>
      <c r="D24" s="12">
        <v>2518.1905699999998</v>
      </c>
      <c r="E24" s="12">
        <f>278+1091</f>
        <v>1369</v>
      </c>
      <c r="F24" s="12">
        <v>5020</v>
      </c>
      <c r="G24" s="39">
        <v>27302.291218347866</v>
      </c>
      <c r="H24" s="12">
        <v>0</v>
      </c>
      <c r="I24" s="22">
        <f t="shared" si="3"/>
        <v>45098.48178834787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53">
        <v>0</v>
      </c>
      <c r="D25" s="12">
        <v>0</v>
      </c>
      <c r="E25" s="12"/>
      <c r="F25" s="43">
        <v>0</v>
      </c>
      <c r="G25" s="39"/>
      <c r="H25" s="12"/>
      <c r="I25" s="22">
        <f t="shared" si="3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53">
        <v>0</v>
      </c>
      <c r="D26" s="12">
        <v>0</v>
      </c>
      <c r="E26" s="12"/>
      <c r="F26" s="43">
        <v>0</v>
      </c>
      <c r="G26" s="39"/>
      <c r="H26" s="12"/>
      <c r="I26" s="22">
        <f t="shared" si="3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53">
        <v>0</v>
      </c>
      <c r="D27" s="12">
        <v>0</v>
      </c>
      <c r="E27" s="12"/>
      <c r="F27" s="43">
        <v>0</v>
      </c>
      <c r="G27" s="39"/>
      <c r="H27" s="12"/>
      <c r="I27" s="22">
        <f t="shared" si="3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3">
        <f>SUM(C29:C33)</f>
        <v>477</v>
      </c>
      <c r="D28" s="32">
        <v>0</v>
      </c>
      <c r="E28" s="32">
        <f>SUM(E29:E33)</f>
        <v>0</v>
      </c>
      <c r="F28" s="33">
        <f>SUM(F29:F33)</f>
        <v>308</v>
      </c>
      <c r="G28" s="37">
        <f>SUM(G29:G33)</f>
        <v>4.7529828</v>
      </c>
      <c r="H28" s="32">
        <v>0</v>
      </c>
      <c r="I28" s="22">
        <f t="shared" si="3"/>
        <v>789.7529828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54">
        <v>38</v>
      </c>
      <c r="D29" s="12">
        <v>0</v>
      </c>
      <c r="E29" s="12"/>
      <c r="F29" s="12">
        <v>0</v>
      </c>
      <c r="G29" s="39">
        <v>0.0888408</v>
      </c>
      <c r="I29" s="22">
        <f t="shared" si="3"/>
        <v>38.0888408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54">
        <v>421</v>
      </c>
      <c r="D30" s="12">
        <v>0</v>
      </c>
      <c r="E30" s="12"/>
      <c r="F30" s="12">
        <v>267</v>
      </c>
      <c r="G30" s="39">
        <v>0.8884079999999999</v>
      </c>
      <c r="H30" s="12"/>
      <c r="I30" s="22">
        <f t="shared" si="3"/>
        <v>688.888408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53">
        <v>0</v>
      </c>
      <c r="D31" s="12">
        <v>0</v>
      </c>
      <c r="E31" s="12"/>
      <c r="F31" s="43">
        <v>0</v>
      </c>
      <c r="G31" s="39"/>
      <c r="H31" s="12"/>
      <c r="I31" s="22">
        <f t="shared" si="3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53">
        <v>0</v>
      </c>
      <c r="D32" s="12">
        <v>0</v>
      </c>
      <c r="E32" s="12"/>
      <c r="F32" s="43">
        <v>0</v>
      </c>
      <c r="G32" s="39"/>
      <c r="H32" s="12"/>
      <c r="I32" s="22">
        <f t="shared" si="3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53">
        <v>18</v>
      </c>
      <c r="D33" s="12">
        <v>0</v>
      </c>
      <c r="E33" s="12"/>
      <c r="F33" s="12">
        <v>41</v>
      </c>
      <c r="G33" s="39">
        <v>3.775734</v>
      </c>
      <c r="H33" s="12"/>
      <c r="I33" s="22">
        <f t="shared" si="3"/>
        <v>62.775734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56">
        <v>0</v>
      </c>
      <c r="D34" s="32">
        <v>0</v>
      </c>
      <c r="E34" s="32">
        <f aca="true" t="shared" si="9" ref="E34">SUM(E35:E37)</f>
        <v>0</v>
      </c>
      <c r="F34" s="44">
        <v>0</v>
      </c>
      <c r="G34" s="37"/>
      <c r="H34" s="32">
        <v>0</v>
      </c>
      <c r="I34" s="22">
        <f t="shared" si="3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53">
        <v>0</v>
      </c>
      <c r="D35" s="12">
        <v>0</v>
      </c>
      <c r="E35" s="12"/>
      <c r="F35" s="43">
        <v>0</v>
      </c>
      <c r="G35" s="39"/>
      <c r="H35" s="12"/>
      <c r="I35" s="22">
        <f t="shared" si="3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53">
        <v>0</v>
      </c>
      <c r="D36" s="12">
        <v>0</v>
      </c>
      <c r="E36" s="12"/>
      <c r="F36" s="43">
        <v>0</v>
      </c>
      <c r="G36" s="39"/>
      <c r="H36" s="12"/>
      <c r="I36" s="22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53">
        <v>0</v>
      </c>
      <c r="D37" s="12">
        <v>0</v>
      </c>
      <c r="E37" s="12"/>
      <c r="F37" s="43">
        <v>0</v>
      </c>
      <c r="G37" s="39"/>
      <c r="H37" s="12"/>
      <c r="I37" s="22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53">
        <v>0</v>
      </c>
      <c r="D38" s="12">
        <v>0</v>
      </c>
      <c r="E38" s="12"/>
      <c r="F38" s="43">
        <v>0</v>
      </c>
      <c r="G38" s="39"/>
      <c r="H38" s="12"/>
      <c r="I38" s="20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52">
        <v>2292</v>
      </c>
      <c r="D39" s="32">
        <v>2107.0686499999993</v>
      </c>
      <c r="E39" s="12">
        <v>12186</v>
      </c>
      <c r="F39" s="12">
        <v>105</v>
      </c>
      <c r="G39" s="39">
        <v>12686.614307999998</v>
      </c>
      <c r="H39" s="12"/>
      <c r="I39" s="20">
        <f t="shared" si="3"/>
        <v>29376.682957999998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53">
        <v>0</v>
      </c>
      <c r="D40" s="12">
        <v>0</v>
      </c>
      <c r="E40" s="12"/>
      <c r="F40" s="43">
        <v>0</v>
      </c>
      <c r="G40" s="39"/>
      <c r="H40" s="12"/>
      <c r="I40" s="20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53">
        <v>0</v>
      </c>
      <c r="D41" s="12">
        <v>0</v>
      </c>
      <c r="E41" s="12"/>
      <c r="F41" s="12">
        <v>0</v>
      </c>
      <c r="G41" s="39"/>
      <c r="H41" s="12"/>
      <c r="I41" s="20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53">
        <v>0</v>
      </c>
      <c r="D42" s="12">
        <v>0</v>
      </c>
      <c r="E42" s="12"/>
      <c r="F42" s="12">
        <v>0</v>
      </c>
      <c r="G42" s="39"/>
      <c r="H42" s="12"/>
      <c r="I42" s="20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53">
        <v>0</v>
      </c>
      <c r="D43" s="12">
        <v>0</v>
      </c>
      <c r="E43" s="12"/>
      <c r="F43" s="12">
        <v>0</v>
      </c>
      <c r="G43" s="39"/>
      <c r="H43" s="12"/>
      <c r="I43" s="20">
        <f t="shared" si="3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13" t="s">
        <v>67</v>
      </c>
      <c r="B44" s="14" t="s">
        <v>68</v>
      </c>
      <c r="C44" s="32">
        <f>C5+C11+C22+C28+C39</f>
        <v>17141</v>
      </c>
      <c r="D44" s="32">
        <v>11596.993336060606</v>
      </c>
      <c r="E44" s="32">
        <f aca="true" t="shared" si="10" ref="E44">SUM(E3,E38:E43)</f>
        <v>15243</v>
      </c>
      <c r="F44" s="50">
        <f>SUM(F3,F39)</f>
        <v>5480</v>
      </c>
      <c r="G44" s="40">
        <f>G3+G39</f>
        <v>43723.485876597864</v>
      </c>
      <c r="H44" s="34">
        <v>0</v>
      </c>
      <c r="I44" s="24">
        <f t="shared" si="3"/>
        <v>93184.47921265848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08B8-C460-472D-90C3-C87C531AB9D9}">
  <dimension ref="A1:AR126"/>
  <sheetViews>
    <sheetView zoomScale="90" zoomScaleNormal="9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9" width="15.421875" style="5" customWidth="1"/>
    <col min="10" max="16384" width="9.140625" style="5" customWidth="1"/>
  </cols>
  <sheetData>
    <row r="1" ht="15">
      <c r="A1" s="18" t="s">
        <v>93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4">
        <f aca="true" t="shared" si="0" ref="C3">C4+C21</f>
        <v>11663</v>
      </c>
      <c r="D3" s="32">
        <v>2940</v>
      </c>
      <c r="E3" s="32">
        <f aca="true" t="shared" si="1" ref="E3">E4+E21</f>
        <v>1864</v>
      </c>
      <c r="F3" s="42">
        <f>SUM(F4,F21,F28)</f>
        <v>5969</v>
      </c>
      <c r="G3" s="37">
        <f>G4+G21</f>
        <v>20186.998803208</v>
      </c>
      <c r="H3" s="29"/>
      <c r="I3" s="20">
        <f>SUM(C3:H3)</f>
        <v>42622.998803208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4">
        <f>C5+C11</f>
        <v>2603</v>
      </c>
      <c r="D4" s="32">
        <v>1153</v>
      </c>
      <c r="E4" s="32">
        <f aca="true" t="shared" si="2" ref="E4">SUM(E5,E17,E11)</f>
        <v>895</v>
      </c>
      <c r="F4" s="42">
        <f>SUM(F11,F5)</f>
        <v>291</v>
      </c>
      <c r="G4" s="37">
        <f>G5+G11</f>
        <v>11118.537527372002</v>
      </c>
      <c r="H4" s="29"/>
      <c r="I4" s="20">
        <f aca="true" t="shared" si="3" ref="I4:I44">SUM(C4:H4)</f>
        <v>16060.537527372002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4">
        <f aca="true" t="shared" si="4" ref="C5">SUM(C6:C10)</f>
        <v>2519</v>
      </c>
      <c r="D5" s="32">
        <v>902</v>
      </c>
      <c r="E5" s="32">
        <f aca="true" t="shared" si="5" ref="E5">SUM(E6:E10)</f>
        <v>872</v>
      </c>
      <c r="F5" s="42">
        <f>SUM(F6:F10)</f>
        <v>287</v>
      </c>
      <c r="G5" s="37">
        <f>G6+G8</f>
        <v>11063.143000348002</v>
      </c>
      <c r="H5" s="30"/>
      <c r="I5" s="22">
        <f t="shared" si="3"/>
        <v>15643.143000348002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57">
        <v>2491</v>
      </c>
      <c r="D6" s="12">
        <v>237</v>
      </c>
      <c r="E6" s="12">
        <v>838</v>
      </c>
      <c r="F6" s="12">
        <v>287</v>
      </c>
      <c r="G6" s="39">
        <v>11063.143000348002</v>
      </c>
      <c r="H6" s="30"/>
      <c r="I6" s="22">
        <f t="shared" si="3"/>
        <v>14916.143000348002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58">
        <v>0</v>
      </c>
      <c r="D7" s="12">
        <v>0</v>
      </c>
      <c r="E7" s="12"/>
      <c r="F7" s="43">
        <v>0</v>
      </c>
      <c r="G7" s="39"/>
      <c r="H7" s="30"/>
      <c r="I7" s="22">
        <f t="shared" si="3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58">
        <v>28</v>
      </c>
      <c r="D8" s="12">
        <v>287</v>
      </c>
      <c r="E8" s="12"/>
      <c r="F8" s="12">
        <v>0</v>
      </c>
      <c r="G8" s="39">
        <v>0</v>
      </c>
      <c r="H8" s="30"/>
      <c r="I8" s="22">
        <f t="shared" si="3"/>
        <v>315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58">
        <v>0</v>
      </c>
      <c r="D9" s="12">
        <v>378</v>
      </c>
      <c r="E9" s="12">
        <v>34</v>
      </c>
      <c r="F9" s="12">
        <v>0</v>
      </c>
      <c r="G9" s="39"/>
      <c r="H9" s="30"/>
      <c r="I9" s="22">
        <f t="shared" si="3"/>
        <v>412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57">
        <v>0</v>
      </c>
      <c r="D10" s="12">
        <v>0</v>
      </c>
      <c r="E10" s="12"/>
      <c r="F10" s="43">
        <v>0</v>
      </c>
      <c r="G10" s="39"/>
      <c r="H10" s="30"/>
      <c r="I10" s="22">
        <f t="shared" si="3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3">
        <f aca="true" t="shared" si="6" ref="C11">SUM(C12:C16)</f>
        <v>84</v>
      </c>
      <c r="D11" s="32">
        <v>251</v>
      </c>
      <c r="E11" s="35">
        <f>SUM(E12:E16)</f>
        <v>23</v>
      </c>
      <c r="F11" s="44">
        <f>SUM(F16,F13)</f>
        <v>4</v>
      </c>
      <c r="G11" s="37">
        <f>SUM(G12:G16)</f>
        <v>55.394527024</v>
      </c>
      <c r="H11" s="30"/>
      <c r="I11" s="22">
        <f t="shared" si="3"/>
        <v>417.394527024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58">
        <v>11</v>
      </c>
      <c r="D12" s="12">
        <v>71</v>
      </c>
      <c r="E12" s="12">
        <v>3</v>
      </c>
      <c r="F12" s="43">
        <v>0</v>
      </c>
      <c r="G12" s="39">
        <v>3.4277630880000003</v>
      </c>
      <c r="H12" s="30"/>
      <c r="I12" s="22">
        <f t="shared" si="3"/>
        <v>88.427763088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58">
        <v>12</v>
      </c>
      <c r="D13" s="12">
        <v>178</v>
      </c>
      <c r="E13" s="12">
        <v>16</v>
      </c>
      <c r="F13" s="12">
        <v>4</v>
      </c>
      <c r="G13" s="39">
        <v>35.494252336</v>
      </c>
      <c r="H13" s="30"/>
      <c r="I13" s="22">
        <f t="shared" si="3"/>
        <v>245.494252336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58">
        <v>0</v>
      </c>
      <c r="D14" s="12">
        <v>0</v>
      </c>
      <c r="E14" s="12"/>
      <c r="F14" s="43">
        <v>0</v>
      </c>
      <c r="G14" s="39"/>
      <c r="H14" s="30"/>
      <c r="I14" s="22">
        <f t="shared" si="3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58">
        <v>0</v>
      </c>
      <c r="D15" s="12">
        <v>0</v>
      </c>
      <c r="E15" s="12"/>
      <c r="F15" s="43">
        <v>0</v>
      </c>
      <c r="G15" s="39"/>
      <c r="H15" s="30"/>
      <c r="I15" s="22">
        <f t="shared" si="3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58">
        <v>61</v>
      </c>
      <c r="D16" s="12">
        <v>2</v>
      </c>
      <c r="E16" s="12">
        <v>4</v>
      </c>
      <c r="F16" s="12">
        <v>0</v>
      </c>
      <c r="G16" s="39">
        <v>16.4725116</v>
      </c>
      <c r="H16" s="30"/>
      <c r="I16" s="22">
        <f t="shared" si="3"/>
        <v>83.4725116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33">
        <f aca="true" t="shared" si="7" ref="C17">SUM(C18:C20)</f>
        <v>0</v>
      </c>
      <c r="D17" s="32">
        <v>0</v>
      </c>
      <c r="E17" s="32">
        <f aca="true" t="shared" si="8" ref="E17">SUM(E18:E20)</f>
        <v>0</v>
      </c>
      <c r="F17" s="44">
        <v>0</v>
      </c>
      <c r="G17" s="37"/>
      <c r="H17" s="30"/>
      <c r="I17" s="22">
        <f t="shared" si="3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58">
        <v>0</v>
      </c>
      <c r="D18" s="12">
        <v>0</v>
      </c>
      <c r="E18" s="12"/>
      <c r="F18" s="43">
        <v>0</v>
      </c>
      <c r="G18" s="39"/>
      <c r="H18" s="30"/>
      <c r="I18" s="22">
        <f t="shared" si="3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58"/>
      <c r="D19" s="12">
        <v>0</v>
      </c>
      <c r="E19" s="12"/>
      <c r="F19" s="43">
        <v>0</v>
      </c>
      <c r="G19" s="39"/>
      <c r="H19" s="30"/>
      <c r="I19" s="22">
        <f t="shared" si="3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58"/>
      <c r="D20" s="12">
        <v>0</v>
      </c>
      <c r="E20" s="12"/>
      <c r="F20" s="43">
        <v>0</v>
      </c>
      <c r="G20" s="39"/>
      <c r="H20" s="30"/>
      <c r="I20" s="22">
        <f t="shared" si="3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32">
        <f>C22+C28+C34</f>
        <v>9060</v>
      </c>
      <c r="D21" s="32">
        <v>1787</v>
      </c>
      <c r="E21" s="32">
        <f aca="true" t="shared" si="9" ref="E21">SUM(E22,E28,E34)</f>
        <v>969</v>
      </c>
      <c r="F21" s="33">
        <f>SUM(F22,F34)</f>
        <v>5353</v>
      </c>
      <c r="G21" s="37">
        <f>G22+G28</f>
        <v>9068.461275835998</v>
      </c>
      <c r="H21" s="29"/>
      <c r="I21" s="20">
        <f t="shared" si="3"/>
        <v>26237.461275835998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2">
        <f>SUM(C23:C27)</f>
        <v>8562</v>
      </c>
      <c r="D22" s="32">
        <v>1787</v>
      </c>
      <c r="E22" s="32">
        <f aca="true" t="shared" si="10" ref="E22:F22">SUM(E23:E27)</f>
        <v>969</v>
      </c>
      <c r="F22" s="33">
        <f t="shared" si="10"/>
        <v>5353</v>
      </c>
      <c r="G22" s="37">
        <f>G24</f>
        <v>9066.913970251999</v>
      </c>
      <c r="H22" s="30"/>
      <c r="I22" s="22">
        <f t="shared" si="3"/>
        <v>25737.913970251997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53">
        <v>0</v>
      </c>
      <c r="D23" s="12">
        <v>0</v>
      </c>
      <c r="E23" s="12"/>
      <c r="F23" s="43">
        <v>0</v>
      </c>
      <c r="G23" s="39"/>
      <c r="H23" s="30"/>
      <c r="I23" s="22">
        <f t="shared" si="3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53">
        <v>8562</v>
      </c>
      <c r="D24" s="12">
        <v>1787</v>
      </c>
      <c r="E24" s="12">
        <v>969</v>
      </c>
      <c r="F24" s="12">
        <v>5353</v>
      </c>
      <c r="G24" s="39">
        <v>9066.913970251999</v>
      </c>
      <c r="H24" s="30"/>
      <c r="I24" s="22">
        <f t="shared" si="3"/>
        <v>25737.913970251997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53">
        <v>0</v>
      </c>
      <c r="D25" s="12">
        <v>0</v>
      </c>
      <c r="E25" s="12"/>
      <c r="F25" s="43">
        <v>0</v>
      </c>
      <c r="G25" s="39"/>
      <c r="H25" s="30"/>
      <c r="I25" s="22">
        <f t="shared" si="3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53">
        <v>0</v>
      </c>
      <c r="D26" s="12">
        <v>0</v>
      </c>
      <c r="E26" s="12"/>
      <c r="F26" s="43">
        <v>0</v>
      </c>
      <c r="G26" s="39"/>
      <c r="H26" s="30"/>
      <c r="I26" s="22">
        <f t="shared" si="3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53">
        <v>0</v>
      </c>
      <c r="D27" s="12">
        <v>0</v>
      </c>
      <c r="E27" s="12"/>
      <c r="F27" s="43">
        <v>0</v>
      </c>
      <c r="G27" s="39"/>
      <c r="H27" s="30"/>
      <c r="I27" s="22">
        <f t="shared" si="3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2">
        <f aca="true" t="shared" si="11" ref="C28">SUM(C29:C33)</f>
        <v>498</v>
      </c>
      <c r="D28" s="32">
        <v>0</v>
      </c>
      <c r="E28" s="32">
        <f>SUM(E29:E33)</f>
        <v>0</v>
      </c>
      <c r="F28" s="33">
        <f>SUM(F29:F33)</f>
        <v>325</v>
      </c>
      <c r="G28" s="37">
        <f>SUM(G29:G33)</f>
        <v>1.547305584</v>
      </c>
      <c r="H28" s="30"/>
      <c r="I28" s="22">
        <f t="shared" si="3"/>
        <v>824.547305584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58">
        <v>35</v>
      </c>
      <c r="D29" s="12">
        <v>0</v>
      </c>
      <c r="E29" s="12"/>
      <c r="F29" s="12">
        <v>0</v>
      </c>
      <c r="G29" s="39">
        <v>0.11105063999999999</v>
      </c>
      <c r="H29" s="30"/>
      <c r="I29" s="22">
        <f t="shared" si="3"/>
        <v>35.11105064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58">
        <v>415</v>
      </c>
      <c r="D30" s="12">
        <v>0</v>
      </c>
      <c r="E30" s="12"/>
      <c r="F30" s="12">
        <v>313</v>
      </c>
      <c r="G30" s="39">
        <v>1.436254944</v>
      </c>
      <c r="H30" s="30"/>
      <c r="I30" s="22">
        <f t="shared" si="3"/>
        <v>729.436254944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58">
        <v>0</v>
      </c>
      <c r="D31" s="12">
        <v>0</v>
      </c>
      <c r="E31" s="12"/>
      <c r="F31" s="43">
        <v>0</v>
      </c>
      <c r="G31" s="39"/>
      <c r="H31" s="30"/>
      <c r="I31" s="22">
        <f t="shared" si="3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58">
        <v>0</v>
      </c>
      <c r="D32" s="12">
        <v>0</v>
      </c>
      <c r="E32" s="12"/>
      <c r="F32" s="43">
        <v>0</v>
      </c>
      <c r="G32" s="39"/>
      <c r="H32" s="30"/>
      <c r="I32" s="22">
        <f t="shared" si="3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58">
        <v>48</v>
      </c>
      <c r="D33" s="12">
        <v>0</v>
      </c>
      <c r="E33" s="12"/>
      <c r="F33" s="12">
        <v>12</v>
      </c>
      <c r="G33" s="39"/>
      <c r="H33" s="30"/>
      <c r="I33" s="22">
        <f t="shared" si="3"/>
        <v>60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32">
        <f aca="true" t="shared" si="12" ref="C34">SUM(C35:C37)</f>
        <v>0</v>
      </c>
      <c r="D34" s="32">
        <v>0</v>
      </c>
      <c r="E34" s="32">
        <f aca="true" t="shared" si="13" ref="E34">SUM(E35:E37)</f>
        <v>0</v>
      </c>
      <c r="F34" s="44">
        <v>0</v>
      </c>
      <c r="G34" s="37"/>
      <c r="H34" s="30"/>
      <c r="I34" s="22">
        <f t="shared" si="3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53">
        <v>0</v>
      </c>
      <c r="D35" s="12">
        <v>0</v>
      </c>
      <c r="E35" s="12"/>
      <c r="F35" s="43">
        <v>0</v>
      </c>
      <c r="G35" s="39"/>
      <c r="H35" s="30"/>
      <c r="I35" s="22">
        <f t="shared" si="3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53">
        <v>0</v>
      </c>
      <c r="D36" s="12">
        <v>0</v>
      </c>
      <c r="E36" s="12"/>
      <c r="F36" s="43">
        <v>0</v>
      </c>
      <c r="G36" s="39"/>
      <c r="H36" s="30"/>
      <c r="I36" s="22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53">
        <v>0</v>
      </c>
      <c r="D37" s="12">
        <v>0</v>
      </c>
      <c r="E37" s="12"/>
      <c r="F37" s="43">
        <v>0</v>
      </c>
      <c r="G37" s="39"/>
      <c r="H37" s="30"/>
      <c r="I37" s="22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53">
        <v>0</v>
      </c>
      <c r="D38" s="12">
        <v>0</v>
      </c>
      <c r="E38" s="12"/>
      <c r="F38" s="43">
        <v>0</v>
      </c>
      <c r="G38" s="39"/>
      <c r="H38" s="29"/>
      <c r="I38" s="20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58">
        <v>1665</v>
      </c>
      <c r="D39" s="32">
        <v>3389</v>
      </c>
      <c r="E39" s="12">
        <v>8035</v>
      </c>
      <c r="F39" s="12">
        <v>366</v>
      </c>
      <c r="G39" s="39">
        <v>1551.007272</v>
      </c>
      <c r="H39" s="29"/>
      <c r="I39" s="20">
        <f t="shared" si="3"/>
        <v>15006.007272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53">
        <v>0</v>
      </c>
      <c r="D40" s="12">
        <v>0</v>
      </c>
      <c r="E40" s="12"/>
      <c r="F40" s="43">
        <v>0</v>
      </c>
      <c r="G40" s="39"/>
      <c r="H40" s="29"/>
      <c r="I40" s="20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53">
        <v>0</v>
      </c>
      <c r="D41" s="12">
        <v>0</v>
      </c>
      <c r="E41" s="12"/>
      <c r="F41" s="12">
        <v>0</v>
      </c>
      <c r="G41" s="39"/>
      <c r="H41" s="29"/>
      <c r="I41" s="20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53">
        <v>0</v>
      </c>
      <c r="D42" s="12">
        <v>0</v>
      </c>
      <c r="E42" s="12"/>
      <c r="F42" s="12">
        <v>0</v>
      </c>
      <c r="G42" s="39"/>
      <c r="H42" s="29"/>
      <c r="I42" s="20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53">
        <v>0</v>
      </c>
      <c r="D43" s="12">
        <v>0</v>
      </c>
      <c r="E43" s="12"/>
      <c r="F43" s="12">
        <v>0</v>
      </c>
      <c r="G43" s="39"/>
      <c r="H43" s="29"/>
      <c r="I43" s="20">
        <f t="shared" si="3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3.5" thickBot="1">
      <c r="A44" s="13" t="s">
        <v>67</v>
      </c>
      <c r="B44" s="14" t="s">
        <v>68</v>
      </c>
      <c r="C44" s="34">
        <f>C39+C3</f>
        <v>13328</v>
      </c>
      <c r="D44" s="32">
        <v>6329</v>
      </c>
      <c r="E44" s="32">
        <f aca="true" t="shared" si="14" ref="E44">SUM(E3,E38:E43)</f>
        <v>9899</v>
      </c>
      <c r="F44" s="45">
        <f>SUM(F3,F39)</f>
        <v>6335</v>
      </c>
      <c r="G44" s="40">
        <f>G3+G39</f>
        <v>21738.006075208</v>
      </c>
      <c r="H44" s="31"/>
      <c r="I44" s="24">
        <f t="shared" si="3"/>
        <v>57629.006075208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9FCA-A4C1-48AA-9F55-C7655278AB48}">
  <dimension ref="A1:AR126"/>
  <sheetViews>
    <sheetView zoomScale="90" zoomScaleNormal="9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9" width="15.421875" style="5" customWidth="1"/>
    <col min="10" max="16384" width="9.140625" style="5" customWidth="1"/>
  </cols>
  <sheetData>
    <row r="1" ht="15">
      <c r="A1" s="18" t="s">
        <v>94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2">
        <f>C4+C21</f>
        <v>315</v>
      </c>
      <c r="D3" s="32">
        <v>87</v>
      </c>
      <c r="E3" s="32">
        <f>E4+E21</f>
        <v>107</v>
      </c>
      <c r="F3" s="32">
        <f>SUM(F4,F21)</f>
        <v>640</v>
      </c>
      <c r="G3" s="32">
        <f>G4+G21</f>
        <v>15540</v>
      </c>
      <c r="H3" s="32">
        <v>0</v>
      </c>
      <c r="I3" s="20">
        <f>SUM(C3:H3)</f>
        <v>16689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2">
        <f>C5+C17</f>
        <v>76</v>
      </c>
      <c r="D4" s="32">
        <v>73</v>
      </c>
      <c r="E4" s="32">
        <f>SUM(E5,E17)</f>
        <v>30</v>
      </c>
      <c r="F4" s="32">
        <f>SUM(F5)</f>
        <v>2</v>
      </c>
      <c r="G4" s="32">
        <f>G5</f>
        <v>36</v>
      </c>
      <c r="H4" s="32">
        <v>0</v>
      </c>
      <c r="I4" s="20">
        <f aca="true" t="shared" si="0" ref="I4:I44">SUM(C4:H4)</f>
        <v>217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2">
        <f aca="true" t="shared" si="1" ref="C5">C6+C7+C8+C9+C10</f>
        <v>76</v>
      </c>
      <c r="D5" s="32">
        <v>72</v>
      </c>
      <c r="E5" s="32">
        <f>SUM(E6:E10)</f>
        <v>30</v>
      </c>
      <c r="F5" s="32">
        <f>SUM(F6:F10)</f>
        <v>2</v>
      </c>
      <c r="G5" s="32">
        <f>G6+G8</f>
        <v>36</v>
      </c>
      <c r="H5" s="32">
        <v>0</v>
      </c>
      <c r="I5" s="22">
        <f t="shared" si="0"/>
        <v>216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60">
        <v>74</v>
      </c>
      <c r="D6" s="12">
        <v>0</v>
      </c>
      <c r="E6" s="12">
        <v>12</v>
      </c>
      <c r="F6" s="12">
        <v>2</v>
      </c>
      <c r="G6" s="41">
        <v>33</v>
      </c>
      <c r="H6" s="12"/>
      <c r="I6" s="22">
        <f t="shared" si="0"/>
        <v>121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53">
        <v>0</v>
      </c>
      <c r="D7" s="12">
        <v>47</v>
      </c>
      <c r="E7" s="12"/>
      <c r="F7" s="12">
        <v>0</v>
      </c>
      <c r="G7" s="41"/>
      <c r="H7" s="12"/>
      <c r="I7" s="22">
        <f t="shared" si="0"/>
        <v>47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60">
        <v>2</v>
      </c>
      <c r="D8" s="12">
        <v>10</v>
      </c>
      <c r="E8" s="12"/>
      <c r="F8" s="12">
        <v>0</v>
      </c>
      <c r="G8" s="41">
        <v>3</v>
      </c>
      <c r="H8" s="12"/>
      <c r="I8" s="22">
        <f t="shared" si="0"/>
        <v>15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53">
        <v>0</v>
      </c>
      <c r="D9" s="12">
        <v>15</v>
      </c>
      <c r="E9" s="12">
        <v>18</v>
      </c>
      <c r="F9" s="12">
        <v>0</v>
      </c>
      <c r="G9" s="12"/>
      <c r="H9" s="12"/>
      <c r="I9" s="22">
        <f t="shared" si="0"/>
        <v>33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53">
        <v>0</v>
      </c>
      <c r="D10" s="12">
        <v>0</v>
      </c>
      <c r="E10" s="12"/>
      <c r="F10" s="12">
        <v>0</v>
      </c>
      <c r="G10" s="12"/>
      <c r="H10" s="12"/>
      <c r="I10" s="22">
        <f t="shared" si="0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3">
        <v>120</v>
      </c>
      <c r="D11" s="32">
        <v>62</v>
      </c>
      <c r="E11" s="12">
        <v>24</v>
      </c>
      <c r="F11" s="33">
        <f>SUM(F16,F13)</f>
        <v>1</v>
      </c>
      <c r="G11" s="32">
        <f>G13</f>
        <v>16</v>
      </c>
      <c r="H11" s="32"/>
      <c r="I11" s="22">
        <f t="shared" si="0"/>
        <v>223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61">
        <v>5</v>
      </c>
      <c r="D12" s="12">
        <v>62</v>
      </c>
      <c r="E12" s="12">
        <v>25</v>
      </c>
      <c r="F12" s="12">
        <v>0</v>
      </c>
      <c r="G12" s="41">
        <v>16</v>
      </c>
      <c r="H12" s="12"/>
      <c r="I12" s="22">
        <f t="shared" si="0"/>
        <v>108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61">
        <v>63</v>
      </c>
      <c r="D13" s="12">
        <v>67</v>
      </c>
      <c r="E13" s="12">
        <v>21</v>
      </c>
      <c r="F13" s="12">
        <v>1</v>
      </c>
      <c r="G13" s="41">
        <v>16</v>
      </c>
      <c r="H13" s="12"/>
      <c r="I13" s="22">
        <f t="shared" si="0"/>
        <v>168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53">
        <v>0</v>
      </c>
      <c r="D14" s="12">
        <v>0</v>
      </c>
      <c r="E14" s="12"/>
      <c r="F14" s="12">
        <v>0</v>
      </c>
      <c r="G14" s="41"/>
      <c r="H14" s="12"/>
      <c r="I14" s="22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53">
        <v>0</v>
      </c>
      <c r="D15" s="12">
        <v>0</v>
      </c>
      <c r="E15" s="12"/>
      <c r="F15" s="12">
        <v>0</v>
      </c>
      <c r="G15" s="41"/>
      <c r="H15" s="12"/>
      <c r="I15" s="22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53">
        <v>64</v>
      </c>
      <c r="D16" s="12">
        <v>2</v>
      </c>
      <c r="E16" s="12">
        <v>3</v>
      </c>
      <c r="F16" s="12">
        <v>0</v>
      </c>
      <c r="G16" s="41">
        <v>7</v>
      </c>
      <c r="H16" s="12"/>
      <c r="I16" s="22">
        <f t="shared" si="0"/>
        <v>76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51">
        <f>SUM(C18:C20)</f>
        <v>0</v>
      </c>
      <c r="D17" s="32">
        <v>1</v>
      </c>
      <c r="E17" s="32">
        <f>SUM(E18:E20)</f>
        <v>0</v>
      </c>
      <c r="F17" s="33">
        <v>0</v>
      </c>
      <c r="G17" s="32"/>
      <c r="H17" s="33">
        <v>0</v>
      </c>
      <c r="I17" s="22">
        <f t="shared" si="0"/>
        <v>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53"/>
      <c r="D18" s="12">
        <v>0</v>
      </c>
      <c r="E18" s="12"/>
      <c r="F18" s="12">
        <v>0</v>
      </c>
      <c r="G18" s="12"/>
      <c r="H18" s="12"/>
      <c r="I18" s="22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53"/>
      <c r="D19" s="12">
        <v>1</v>
      </c>
      <c r="E19" s="12"/>
      <c r="F19" s="12">
        <v>0</v>
      </c>
      <c r="G19" s="12"/>
      <c r="H19" s="12"/>
      <c r="I19" s="22">
        <f t="shared" si="0"/>
        <v>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53"/>
      <c r="D20" s="12">
        <v>0</v>
      </c>
      <c r="E20" s="12"/>
      <c r="F20" s="12">
        <v>0</v>
      </c>
      <c r="G20" s="12"/>
      <c r="H20" s="12"/>
      <c r="I20" s="22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51">
        <f>C22</f>
        <v>239</v>
      </c>
      <c r="D21" s="32">
        <v>14</v>
      </c>
      <c r="E21" s="32">
        <f>SUM(E22,E28,E34)</f>
        <v>77</v>
      </c>
      <c r="F21" s="33">
        <f>SUM(F22,F34)</f>
        <v>638</v>
      </c>
      <c r="G21" s="32">
        <f>G22</f>
        <v>15504</v>
      </c>
      <c r="H21" s="32">
        <v>0</v>
      </c>
      <c r="I21" s="20">
        <f t="shared" si="0"/>
        <v>16472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3">
        <f>C23+C24+C25+C26+C27</f>
        <v>239</v>
      </c>
      <c r="D22" s="32">
        <v>14</v>
      </c>
      <c r="E22" s="32">
        <f>SUM(E23:E27)</f>
        <v>77</v>
      </c>
      <c r="F22" s="33">
        <f>SUM(F23:F27)</f>
        <v>638</v>
      </c>
      <c r="G22" s="32">
        <f>SUM(G23:G27)</f>
        <v>15504</v>
      </c>
      <c r="H22" s="32">
        <v>0</v>
      </c>
      <c r="I22" s="22">
        <f t="shared" si="0"/>
        <v>16472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53">
        <v>0</v>
      </c>
      <c r="D23" s="12">
        <v>0</v>
      </c>
      <c r="E23" s="12"/>
      <c r="F23" s="12">
        <v>0</v>
      </c>
      <c r="G23" s="12"/>
      <c r="H23" s="12"/>
      <c r="I23" s="22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55">
        <v>239</v>
      </c>
      <c r="D24" s="12">
        <v>14</v>
      </c>
      <c r="E24" s="12">
        <f>50+27</f>
        <v>77</v>
      </c>
      <c r="F24" s="12">
        <v>638</v>
      </c>
      <c r="G24" s="12">
        <v>15504</v>
      </c>
      <c r="H24" s="12">
        <v>0</v>
      </c>
      <c r="I24" s="22">
        <f t="shared" si="0"/>
        <v>16472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53">
        <v>0</v>
      </c>
      <c r="D25" s="12">
        <v>0</v>
      </c>
      <c r="E25" s="12"/>
      <c r="F25" s="12">
        <v>0</v>
      </c>
      <c r="G25" s="12"/>
      <c r="H25" s="12"/>
      <c r="I25" s="22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53">
        <v>0</v>
      </c>
      <c r="D26" s="12">
        <v>0</v>
      </c>
      <c r="E26" s="12"/>
      <c r="F26" s="12">
        <v>0</v>
      </c>
      <c r="G26" s="12"/>
      <c r="H26" s="12"/>
      <c r="I26" s="22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53">
        <v>0</v>
      </c>
      <c r="D27" s="12">
        <v>0</v>
      </c>
      <c r="E27" s="12"/>
      <c r="F27" s="12">
        <v>0</v>
      </c>
      <c r="G27" s="12"/>
      <c r="H27" s="12"/>
      <c r="I27" s="22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3">
        <v>39</v>
      </c>
      <c r="D28" s="32">
        <v>0</v>
      </c>
      <c r="E28" s="12"/>
      <c r="F28" s="33">
        <f>SUM(F29:F33)</f>
        <v>357</v>
      </c>
      <c r="G28" s="12">
        <v>0</v>
      </c>
      <c r="H28" s="32">
        <v>0</v>
      </c>
      <c r="I28" s="22">
        <f t="shared" si="0"/>
        <v>396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61">
        <v>9</v>
      </c>
      <c r="D29" s="12">
        <v>0</v>
      </c>
      <c r="E29" s="12"/>
      <c r="F29" s="12">
        <v>0</v>
      </c>
      <c r="G29" s="12">
        <v>1</v>
      </c>
      <c r="I29" s="22">
        <f t="shared" si="0"/>
        <v>10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61">
        <v>39</v>
      </c>
      <c r="D30" s="12">
        <v>0</v>
      </c>
      <c r="E30" s="12"/>
      <c r="F30" s="12">
        <v>349</v>
      </c>
      <c r="G30" s="12">
        <v>1</v>
      </c>
      <c r="H30" s="12"/>
      <c r="I30" s="22">
        <f t="shared" si="0"/>
        <v>389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53">
        <v>0</v>
      </c>
      <c r="D31" s="12">
        <v>0</v>
      </c>
      <c r="E31" s="12"/>
      <c r="F31" s="12">
        <v>0</v>
      </c>
      <c r="G31" s="12"/>
      <c r="H31" s="12"/>
      <c r="I31" s="22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53">
        <v>0</v>
      </c>
      <c r="D32" s="12">
        <v>0</v>
      </c>
      <c r="E32" s="12"/>
      <c r="F32" s="12">
        <v>0</v>
      </c>
      <c r="G32" s="12"/>
      <c r="H32" s="12"/>
      <c r="I32" s="22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53">
        <v>16</v>
      </c>
      <c r="D33" s="12">
        <v>0</v>
      </c>
      <c r="E33" s="12"/>
      <c r="F33" s="12">
        <v>8</v>
      </c>
      <c r="G33" s="12">
        <v>1</v>
      </c>
      <c r="H33" s="12"/>
      <c r="I33" s="22">
        <f t="shared" si="0"/>
        <v>25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56"/>
      <c r="D34" s="32">
        <v>0</v>
      </c>
      <c r="E34" s="32">
        <f>SUM(E35:E37)</f>
        <v>0</v>
      </c>
      <c r="F34" s="32">
        <v>0</v>
      </c>
      <c r="G34" s="32"/>
      <c r="H34" s="32">
        <v>0</v>
      </c>
      <c r="I34" s="22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53"/>
      <c r="D35" s="12">
        <v>0</v>
      </c>
      <c r="E35" s="12"/>
      <c r="F35" s="12">
        <v>0</v>
      </c>
      <c r="G35" s="12"/>
      <c r="H35" s="12"/>
      <c r="I35" s="22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53"/>
      <c r="D36" s="12">
        <v>0</v>
      </c>
      <c r="E36" s="12"/>
      <c r="F36" s="12">
        <v>0</v>
      </c>
      <c r="G36" s="12"/>
      <c r="H36" s="12"/>
      <c r="I36" s="22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53"/>
      <c r="D37" s="12">
        <v>0</v>
      </c>
      <c r="E37" s="12"/>
      <c r="F37" s="12">
        <v>0</v>
      </c>
      <c r="G37" s="12"/>
      <c r="H37" s="12"/>
      <c r="I37" s="22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53"/>
      <c r="D38" s="12">
        <v>0</v>
      </c>
      <c r="E38" s="12"/>
      <c r="F38" s="12">
        <v>0</v>
      </c>
      <c r="G38" s="12"/>
      <c r="H38" s="12"/>
      <c r="I38" s="20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60">
        <v>20</v>
      </c>
      <c r="D39" s="32">
        <v>39</v>
      </c>
      <c r="E39" s="12">
        <v>263</v>
      </c>
      <c r="F39" s="12">
        <v>3</v>
      </c>
      <c r="G39" s="12">
        <v>27</v>
      </c>
      <c r="H39" s="12"/>
      <c r="I39" s="20">
        <f t="shared" si="0"/>
        <v>352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53"/>
      <c r="D40" s="12">
        <v>0</v>
      </c>
      <c r="E40" s="12"/>
      <c r="F40" s="12">
        <v>0</v>
      </c>
      <c r="G40" s="12"/>
      <c r="H40" s="12"/>
      <c r="I40" s="20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53"/>
      <c r="D41" s="12">
        <v>0</v>
      </c>
      <c r="E41" s="12"/>
      <c r="F41" s="12">
        <v>0</v>
      </c>
      <c r="G41" s="12"/>
      <c r="H41" s="12"/>
      <c r="I41" s="20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53"/>
      <c r="D42" s="12">
        <v>0</v>
      </c>
      <c r="E42" s="12"/>
      <c r="F42" s="12">
        <v>0</v>
      </c>
      <c r="G42" s="12"/>
      <c r="H42" s="12"/>
      <c r="I42" s="20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53"/>
      <c r="D43" s="12">
        <v>0</v>
      </c>
      <c r="E43" s="12"/>
      <c r="F43" s="12">
        <v>0</v>
      </c>
      <c r="G43" s="12"/>
      <c r="H43" s="12"/>
      <c r="I43" s="20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13" t="s">
        <v>67</v>
      </c>
      <c r="B44" s="14" t="s">
        <v>68</v>
      </c>
      <c r="C44" s="32">
        <f>C39+C3</f>
        <v>335</v>
      </c>
      <c r="D44" s="32">
        <v>126</v>
      </c>
      <c r="E44" s="32">
        <f>SUM(E3,E38:E43)</f>
        <v>370</v>
      </c>
      <c r="F44" s="50">
        <f>SUM(F3,F39)</f>
        <v>643</v>
      </c>
      <c r="G44" s="32">
        <f>G3+G39</f>
        <v>15567</v>
      </c>
      <c r="H44" s="34">
        <v>0</v>
      </c>
      <c r="I44" s="24">
        <f t="shared" si="0"/>
        <v>17041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9B68-4236-47D0-8448-BC83B3434DB5}">
  <dimension ref="A1:AR126"/>
  <sheetViews>
    <sheetView zoomScale="90" zoomScaleNormal="9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9" width="15.421875" style="5" customWidth="1"/>
    <col min="10" max="16384" width="9.140625" style="5" customWidth="1"/>
  </cols>
  <sheetData>
    <row r="1" ht="15">
      <c r="A1" s="18" t="s">
        <v>95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4">
        <f>C4+C21</f>
        <v>235</v>
      </c>
      <c r="D3" s="32">
        <v>36</v>
      </c>
      <c r="E3" s="32">
        <f>E4+E21</f>
        <v>103</v>
      </c>
      <c r="F3" s="32">
        <f>SUM(F4,F21)</f>
        <v>775</v>
      </c>
      <c r="G3" s="32">
        <f>G4+G21</f>
        <v>5745</v>
      </c>
      <c r="H3" s="29"/>
      <c r="I3" s="20">
        <f>SUM(C3:H3)</f>
        <v>6894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4">
        <f>C5+C17</f>
        <v>28</v>
      </c>
      <c r="D4" s="32">
        <v>25</v>
      </c>
      <c r="E4" s="32">
        <f>SUM(E5,E17)</f>
        <v>25</v>
      </c>
      <c r="F4" s="32">
        <f>SUM(F5)</f>
        <v>6</v>
      </c>
      <c r="G4" s="32">
        <f>G5</f>
        <v>37</v>
      </c>
      <c r="H4" s="29"/>
      <c r="I4" s="20">
        <f aca="true" t="shared" si="0" ref="I4:I44">SUM(C4:H4)</f>
        <v>121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4">
        <f>SUM(C6:C10)</f>
        <v>28</v>
      </c>
      <c r="D5" s="32">
        <v>25</v>
      </c>
      <c r="E5" s="32">
        <f>SUM(E6:E10)</f>
        <v>25</v>
      </c>
      <c r="F5" s="32">
        <f>SUM(F6:F10)</f>
        <v>6</v>
      </c>
      <c r="G5" s="32">
        <f>G6+G8</f>
        <v>37</v>
      </c>
      <c r="H5" s="30"/>
      <c r="I5" s="22">
        <f t="shared" si="0"/>
        <v>121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12">
        <v>26</v>
      </c>
      <c r="D6" s="12">
        <v>3</v>
      </c>
      <c r="E6" s="12">
        <v>23</v>
      </c>
      <c r="F6" s="12">
        <v>6</v>
      </c>
      <c r="G6" s="12">
        <v>37</v>
      </c>
      <c r="H6" s="30"/>
      <c r="I6" s="22">
        <f t="shared" si="0"/>
        <v>95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12">
        <v>0</v>
      </c>
      <c r="D7" s="12">
        <v>0</v>
      </c>
      <c r="E7" s="12"/>
      <c r="F7" s="12">
        <v>0</v>
      </c>
      <c r="G7" s="12"/>
      <c r="H7" s="30"/>
      <c r="I7" s="22">
        <f t="shared" si="0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12">
        <v>2</v>
      </c>
      <c r="D8" s="12">
        <v>11</v>
      </c>
      <c r="E8" s="12"/>
      <c r="F8" s="12">
        <v>0</v>
      </c>
      <c r="G8" s="12">
        <v>0</v>
      </c>
      <c r="H8" s="30"/>
      <c r="I8" s="22">
        <f t="shared" si="0"/>
        <v>13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12">
        <v>0</v>
      </c>
      <c r="D9" s="12">
        <v>11</v>
      </c>
      <c r="E9" s="12">
        <v>2</v>
      </c>
      <c r="F9" s="12">
        <v>0</v>
      </c>
      <c r="G9" s="12"/>
      <c r="H9" s="30"/>
      <c r="I9" s="22">
        <f t="shared" si="0"/>
        <v>13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12">
        <v>0</v>
      </c>
      <c r="D10" s="12">
        <v>0</v>
      </c>
      <c r="E10" s="12"/>
      <c r="F10" s="12">
        <v>0</v>
      </c>
      <c r="G10" s="12"/>
      <c r="H10" s="30"/>
      <c r="I10" s="22">
        <f t="shared" si="0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3">
        <v>88</v>
      </c>
      <c r="D11" s="32">
        <v>76</v>
      </c>
      <c r="E11" s="12">
        <v>11</v>
      </c>
      <c r="F11" s="33">
        <f>SUM(F16,F13)</f>
        <v>3</v>
      </c>
      <c r="G11" s="12">
        <f>G12</f>
        <v>19</v>
      </c>
      <c r="H11" s="30"/>
      <c r="I11" s="22">
        <f t="shared" si="0"/>
        <v>197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58">
        <v>12</v>
      </c>
      <c r="D12" s="12">
        <v>50</v>
      </c>
      <c r="E12" s="12">
        <v>8</v>
      </c>
      <c r="F12" s="12">
        <v>0</v>
      </c>
      <c r="G12" s="12">
        <v>19</v>
      </c>
      <c r="H12" s="30"/>
      <c r="I12" s="22">
        <f t="shared" si="0"/>
        <v>89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58">
        <v>17</v>
      </c>
      <c r="D13" s="12">
        <v>76</v>
      </c>
      <c r="E13" s="12">
        <v>8</v>
      </c>
      <c r="F13" s="12">
        <v>3</v>
      </c>
      <c r="G13" s="41">
        <v>19</v>
      </c>
      <c r="H13" s="30"/>
      <c r="I13" s="22">
        <f t="shared" si="0"/>
        <v>123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58">
        <v>0</v>
      </c>
      <c r="D14" s="12">
        <v>0</v>
      </c>
      <c r="E14" s="12"/>
      <c r="F14" s="12">
        <v>0</v>
      </c>
      <c r="G14" s="12"/>
      <c r="H14" s="30"/>
      <c r="I14" s="22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58">
        <v>0</v>
      </c>
      <c r="D15" s="12">
        <v>0</v>
      </c>
      <c r="E15" s="12"/>
      <c r="F15" s="12">
        <v>0</v>
      </c>
      <c r="G15" s="12"/>
      <c r="H15" s="30"/>
      <c r="I15" s="22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58">
        <v>9</v>
      </c>
      <c r="D16" s="12">
        <v>1</v>
      </c>
      <c r="E16" s="12">
        <v>1</v>
      </c>
      <c r="F16" s="12">
        <v>0</v>
      </c>
      <c r="G16" s="12">
        <v>8</v>
      </c>
      <c r="H16" s="30"/>
      <c r="I16" s="22">
        <f t="shared" si="0"/>
        <v>19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33">
        <f>SUM(C18:C20)</f>
        <v>0</v>
      </c>
      <c r="D17" s="32">
        <v>0</v>
      </c>
      <c r="E17" s="32">
        <f>SUM(E18:E20)</f>
        <v>0</v>
      </c>
      <c r="F17" s="33">
        <v>0</v>
      </c>
      <c r="G17" s="32"/>
      <c r="H17" s="30"/>
      <c r="I17" s="22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58"/>
      <c r="D18" s="12">
        <v>0</v>
      </c>
      <c r="E18" s="12"/>
      <c r="F18" s="12">
        <v>0</v>
      </c>
      <c r="G18" s="12"/>
      <c r="H18" s="30"/>
      <c r="I18" s="22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58"/>
      <c r="D19" s="12">
        <v>0</v>
      </c>
      <c r="E19" s="12"/>
      <c r="F19" s="12">
        <v>0</v>
      </c>
      <c r="G19" s="12"/>
      <c r="H19" s="30"/>
      <c r="I19" s="22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58"/>
      <c r="D20" s="12">
        <v>0</v>
      </c>
      <c r="E20" s="12"/>
      <c r="F20" s="12">
        <v>0</v>
      </c>
      <c r="G20" s="12"/>
      <c r="H20" s="30"/>
      <c r="I20" s="22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32">
        <f>C22+C34</f>
        <v>207</v>
      </c>
      <c r="D21" s="32">
        <v>11</v>
      </c>
      <c r="E21" s="32">
        <f>SUM(E22,E28,E34)</f>
        <v>78</v>
      </c>
      <c r="F21" s="33">
        <f>SUM(F22,F34)</f>
        <v>769</v>
      </c>
      <c r="G21" s="32">
        <f>G22</f>
        <v>5708</v>
      </c>
      <c r="H21" s="29"/>
      <c r="I21" s="20">
        <f t="shared" si="0"/>
        <v>6773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2">
        <f>SUM(C23:C27)</f>
        <v>207</v>
      </c>
      <c r="D22" s="32">
        <v>11</v>
      </c>
      <c r="E22" s="32">
        <f>SUM(E23:E27)</f>
        <v>78</v>
      </c>
      <c r="F22" s="33">
        <f>SUM(F23:F27)</f>
        <v>769</v>
      </c>
      <c r="G22" s="32">
        <f>G24</f>
        <v>5708</v>
      </c>
      <c r="H22" s="30"/>
      <c r="I22" s="22">
        <f t="shared" si="0"/>
        <v>6773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53">
        <v>0</v>
      </c>
      <c r="D23" s="12">
        <v>0</v>
      </c>
      <c r="E23" s="12"/>
      <c r="F23" s="12">
        <v>0</v>
      </c>
      <c r="G23" s="12"/>
      <c r="H23" s="30"/>
      <c r="I23" s="22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53">
        <v>207</v>
      </c>
      <c r="D24" s="12">
        <v>11</v>
      </c>
      <c r="E24" s="12">
        <v>78</v>
      </c>
      <c r="F24" s="12">
        <v>769</v>
      </c>
      <c r="G24" s="12">
        <v>5708</v>
      </c>
      <c r="H24" s="30"/>
      <c r="I24" s="22">
        <f t="shared" si="0"/>
        <v>6773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53">
        <v>0</v>
      </c>
      <c r="D25" s="12">
        <v>0</v>
      </c>
      <c r="E25" s="12"/>
      <c r="F25" s="12">
        <v>0</v>
      </c>
      <c r="G25" s="12"/>
      <c r="H25" s="30"/>
      <c r="I25" s="22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53">
        <v>0</v>
      </c>
      <c r="D26" s="12">
        <v>0</v>
      </c>
      <c r="E26" s="12"/>
      <c r="F26" s="12">
        <v>0</v>
      </c>
      <c r="G26" s="12"/>
      <c r="H26" s="30"/>
      <c r="I26" s="22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53">
        <v>0</v>
      </c>
      <c r="D27" s="12">
        <v>0</v>
      </c>
      <c r="E27" s="12"/>
      <c r="F27" s="12">
        <v>0</v>
      </c>
      <c r="G27" s="12"/>
      <c r="H27" s="30"/>
      <c r="I27" s="22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2">
        <v>135</v>
      </c>
      <c r="D28" s="32">
        <v>0</v>
      </c>
      <c r="E28" s="12"/>
      <c r="F28" s="33">
        <f>SUM(F29:F33)</f>
        <v>511</v>
      </c>
      <c r="G28" s="12"/>
      <c r="H28" s="30"/>
      <c r="I28" s="22">
        <f t="shared" si="0"/>
        <v>646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41">
        <v>10</v>
      </c>
      <c r="D29" s="12">
        <v>0</v>
      </c>
      <c r="E29" s="12"/>
      <c r="F29" s="12">
        <v>0</v>
      </c>
      <c r="G29" s="12">
        <v>1</v>
      </c>
      <c r="H29" s="30"/>
      <c r="I29" s="22">
        <f t="shared" si="0"/>
        <v>11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41">
        <v>45</v>
      </c>
      <c r="D30" s="12">
        <v>0</v>
      </c>
      <c r="E30" s="12"/>
      <c r="F30" s="12">
        <v>507</v>
      </c>
      <c r="G30" s="12">
        <v>1</v>
      </c>
      <c r="H30" s="30"/>
      <c r="I30" s="22">
        <f t="shared" si="0"/>
        <v>553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41">
        <v>0</v>
      </c>
      <c r="D31" s="12">
        <v>0</v>
      </c>
      <c r="E31" s="12"/>
      <c r="F31" s="12">
        <v>0</v>
      </c>
      <c r="G31" s="12"/>
      <c r="H31" s="30"/>
      <c r="I31" s="22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41">
        <v>0</v>
      </c>
      <c r="D32" s="12">
        <v>0</v>
      </c>
      <c r="E32" s="12"/>
      <c r="F32" s="12">
        <v>0</v>
      </c>
      <c r="G32" s="12"/>
      <c r="H32" s="30"/>
      <c r="I32" s="22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41">
        <v>44</v>
      </c>
      <c r="D33" s="12">
        <v>0</v>
      </c>
      <c r="E33" s="12"/>
      <c r="F33" s="12">
        <v>4</v>
      </c>
      <c r="G33" s="12"/>
      <c r="H33" s="30"/>
      <c r="I33" s="22">
        <f t="shared" si="0"/>
        <v>48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32">
        <f>SUM(C35:C37)</f>
        <v>0</v>
      </c>
      <c r="D34" s="32">
        <v>0</v>
      </c>
      <c r="E34" s="32">
        <f>SUM(E35:E37)</f>
        <v>0</v>
      </c>
      <c r="F34" s="32">
        <v>0</v>
      </c>
      <c r="G34" s="32"/>
      <c r="H34" s="30"/>
      <c r="I34" s="22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12"/>
      <c r="D35" s="12">
        <v>0</v>
      </c>
      <c r="E35" s="12"/>
      <c r="F35" s="12">
        <v>0</v>
      </c>
      <c r="G35" s="12"/>
      <c r="H35" s="30"/>
      <c r="I35" s="22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12"/>
      <c r="D36" s="12">
        <v>0</v>
      </c>
      <c r="E36" s="12"/>
      <c r="F36" s="12">
        <v>0</v>
      </c>
      <c r="G36" s="12"/>
      <c r="H36" s="30"/>
      <c r="I36" s="22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12"/>
      <c r="D37" s="12">
        <v>0</v>
      </c>
      <c r="E37" s="12"/>
      <c r="F37" s="12">
        <v>0</v>
      </c>
      <c r="G37" s="12"/>
      <c r="H37" s="30"/>
      <c r="I37" s="22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12"/>
      <c r="D38" s="12">
        <v>0</v>
      </c>
      <c r="E38" s="12"/>
      <c r="F38" s="12">
        <v>0</v>
      </c>
      <c r="G38" s="12"/>
      <c r="H38" s="29"/>
      <c r="I38" s="20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41">
        <v>30</v>
      </c>
      <c r="D39" s="32">
        <v>80</v>
      </c>
      <c r="E39" s="12">
        <v>178</v>
      </c>
      <c r="F39" s="12">
        <v>6</v>
      </c>
      <c r="G39" s="12">
        <v>7</v>
      </c>
      <c r="H39" s="29"/>
      <c r="I39" s="20">
        <f t="shared" si="0"/>
        <v>301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12"/>
      <c r="D40" s="12">
        <v>0</v>
      </c>
      <c r="E40" s="12"/>
      <c r="F40" s="12">
        <v>0</v>
      </c>
      <c r="G40" s="12"/>
      <c r="H40" s="29"/>
      <c r="I40" s="20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12"/>
      <c r="D41" s="12">
        <v>0</v>
      </c>
      <c r="E41" s="12"/>
      <c r="F41" s="12">
        <v>0</v>
      </c>
      <c r="G41" s="12"/>
      <c r="H41" s="29"/>
      <c r="I41" s="20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12"/>
      <c r="D42" s="12">
        <v>0</v>
      </c>
      <c r="E42" s="12"/>
      <c r="F42" s="12">
        <v>0</v>
      </c>
      <c r="G42" s="12"/>
      <c r="H42" s="29"/>
      <c r="I42" s="20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12"/>
      <c r="D43" s="12">
        <v>0</v>
      </c>
      <c r="E43" s="12"/>
      <c r="F43" s="12">
        <v>0</v>
      </c>
      <c r="G43" s="12"/>
      <c r="H43" s="29"/>
      <c r="I43" s="20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3.5" thickBot="1">
      <c r="A44" s="13" t="s">
        <v>67</v>
      </c>
      <c r="B44" s="14" t="s">
        <v>68</v>
      </c>
      <c r="C44" s="34">
        <f>C39+C3</f>
        <v>265</v>
      </c>
      <c r="D44" s="32">
        <v>116</v>
      </c>
      <c r="E44" s="32">
        <f>SUM(E3,E38:E43)</f>
        <v>281</v>
      </c>
      <c r="F44" s="45">
        <f>SUM(F3,F39)</f>
        <v>781</v>
      </c>
      <c r="G44" s="32">
        <f>G3+G39</f>
        <v>5752</v>
      </c>
      <c r="H44" s="31"/>
      <c r="I44" s="24">
        <f t="shared" si="0"/>
        <v>7195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3813-F505-411E-B923-8E706DC61055}">
  <dimension ref="A1:AY127"/>
  <sheetViews>
    <sheetView zoomScale="90" zoomScaleNormal="90" workbookViewId="0" topLeftCell="A1">
      <selection activeCell="H4" sqref="H4:H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6" width="15.421875" style="5" customWidth="1"/>
    <col min="17" max="16384" width="9.140625" style="5" customWidth="1"/>
  </cols>
  <sheetData>
    <row r="1" ht="15">
      <c r="A1" s="18" t="s">
        <v>96</v>
      </c>
    </row>
    <row r="2" spans="1:16" s="7" customFormat="1" ht="15" customHeight="1">
      <c r="A2" s="8"/>
      <c r="B2" s="9"/>
      <c r="C2" s="62" t="s">
        <v>69</v>
      </c>
      <c r="D2" s="62"/>
      <c r="E2" s="62" t="s">
        <v>70</v>
      </c>
      <c r="F2" s="62"/>
      <c r="G2" s="62" t="s">
        <v>71</v>
      </c>
      <c r="H2" s="62"/>
      <c r="I2" s="62" t="s">
        <v>72</v>
      </c>
      <c r="J2" s="62"/>
      <c r="K2" s="62" t="s">
        <v>73</v>
      </c>
      <c r="L2" s="62"/>
      <c r="M2" s="64" t="s">
        <v>89</v>
      </c>
      <c r="N2" s="65"/>
      <c r="O2" s="62" t="s">
        <v>85</v>
      </c>
      <c r="P2" s="63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 aca="true" t="shared" si="0" ref="C4:D4">C5+C22</f>
        <v>15432</v>
      </c>
      <c r="D4" s="32">
        <f t="shared" si="0"/>
        <v>28</v>
      </c>
      <c r="E4" s="32">
        <v>14789</v>
      </c>
      <c r="F4" s="32">
        <v>25</v>
      </c>
      <c r="G4" s="32">
        <f aca="true" t="shared" si="1" ref="G4">G5+G22</f>
        <v>16857</v>
      </c>
      <c r="H4" s="33">
        <v>16</v>
      </c>
      <c r="I4" s="42">
        <f>SUM(I5,I22,I29)</f>
        <v>3401</v>
      </c>
      <c r="J4" s="46">
        <v>0</v>
      </c>
      <c r="K4" s="37">
        <f>K5+K22</f>
        <v>25190.821</v>
      </c>
      <c r="L4" s="19"/>
      <c r="M4" s="19"/>
      <c r="N4" s="19"/>
      <c r="O4" s="19">
        <f>C4+E4+G4+I4+K4+M4</f>
        <v>75669.821</v>
      </c>
      <c r="P4" s="20">
        <f>D4+F4+H4+J4+L4+N4</f>
        <v>69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</f>
        <v>13475</v>
      </c>
      <c r="D5" s="32">
        <f>D6+D12+D18</f>
        <v>28</v>
      </c>
      <c r="E5" s="32">
        <v>14788</v>
      </c>
      <c r="F5" s="32">
        <v>25</v>
      </c>
      <c r="G5" s="32">
        <f aca="true" t="shared" si="2" ref="G5">SUM(G6,G18,G12)</f>
        <v>14319</v>
      </c>
      <c r="H5" s="32"/>
      <c r="I5" s="42">
        <f>SUM(I12,I6)</f>
        <v>2263</v>
      </c>
      <c r="J5" s="46">
        <v>0</v>
      </c>
      <c r="K5" s="37">
        <f>K6+K12</f>
        <v>24275.693</v>
      </c>
      <c r="L5" s="19"/>
      <c r="M5" s="19"/>
      <c r="N5" s="19"/>
      <c r="O5" s="19">
        <f aca="true" t="shared" si="3" ref="O5:O45">C5+E5+G5+I5+K5+M5</f>
        <v>69120.693</v>
      </c>
      <c r="P5" s="20">
        <f aca="true" t="shared" si="4" ref="P5:P45">D5+F5+H5+J5+L5+N5</f>
        <v>53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12728</v>
      </c>
      <c r="D6" s="32"/>
      <c r="E6" s="32">
        <v>13245</v>
      </c>
      <c r="F6" s="32">
        <v>0</v>
      </c>
      <c r="G6" s="32">
        <f aca="true" t="shared" si="5" ref="G6">SUM(G7:G11)</f>
        <v>14179</v>
      </c>
      <c r="H6" s="32"/>
      <c r="I6" s="42">
        <f>SUM(I7:I11)</f>
        <v>2217</v>
      </c>
      <c r="J6" s="46">
        <v>0</v>
      </c>
      <c r="K6" s="37">
        <f>K7</f>
        <v>24275.693</v>
      </c>
      <c r="L6" s="21"/>
      <c r="M6" s="21"/>
      <c r="N6" s="21"/>
      <c r="O6" s="19">
        <f t="shared" si="3"/>
        <v>66644.693</v>
      </c>
      <c r="P6" s="20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12">
        <v>11137</v>
      </c>
      <c r="D7" s="12"/>
      <c r="E7" s="12">
        <v>6050</v>
      </c>
      <c r="F7" s="12">
        <v>0</v>
      </c>
      <c r="G7" s="12">
        <v>14179</v>
      </c>
      <c r="H7" s="12"/>
      <c r="I7" s="12">
        <v>1498</v>
      </c>
      <c r="J7" s="47">
        <v>0</v>
      </c>
      <c r="K7" s="38">
        <v>24275.693</v>
      </c>
      <c r="L7" s="21"/>
      <c r="M7" s="21"/>
      <c r="N7" s="21"/>
      <c r="O7" s="19">
        <f t="shared" si="3"/>
        <v>57139.693</v>
      </c>
      <c r="P7" s="20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41"/>
      <c r="D8" s="12"/>
      <c r="E8" s="12">
        <v>0</v>
      </c>
      <c r="F8" s="12">
        <v>0</v>
      </c>
      <c r="G8" s="36"/>
      <c r="H8" s="12"/>
      <c r="I8" s="12">
        <v>0</v>
      </c>
      <c r="J8" s="47">
        <v>0</v>
      </c>
      <c r="K8" s="38"/>
      <c r="L8" s="21"/>
      <c r="M8" s="21"/>
      <c r="N8" s="21"/>
      <c r="O8" s="19">
        <f t="shared" si="3"/>
        <v>0</v>
      </c>
      <c r="P8" s="20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12">
        <v>1549</v>
      </c>
      <c r="D9" s="12"/>
      <c r="E9" s="12">
        <v>2524</v>
      </c>
      <c r="F9" s="12">
        <v>0</v>
      </c>
      <c r="G9" s="12"/>
      <c r="H9" s="12"/>
      <c r="I9" s="12">
        <v>142</v>
      </c>
      <c r="J9" s="47">
        <v>0</v>
      </c>
      <c r="K9" s="38"/>
      <c r="L9" s="21"/>
      <c r="M9" s="21"/>
      <c r="N9" s="21"/>
      <c r="O9" s="19">
        <f t="shared" si="3"/>
        <v>4215</v>
      </c>
      <c r="P9" s="20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41"/>
      <c r="D10" s="12"/>
      <c r="E10" s="12">
        <v>4671</v>
      </c>
      <c r="F10" s="12">
        <v>0</v>
      </c>
      <c r="G10" s="36"/>
      <c r="H10" s="12"/>
      <c r="I10" s="12">
        <v>577</v>
      </c>
      <c r="J10" s="47">
        <v>0</v>
      </c>
      <c r="K10" s="39"/>
      <c r="L10" s="21"/>
      <c r="M10" s="21"/>
      <c r="N10" s="21"/>
      <c r="O10" s="19">
        <f t="shared" si="3"/>
        <v>5248</v>
      </c>
      <c r="P10" s="20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41">
        <v>42</v>
      </c>
      <c r="D11" s="12"/>
      <c r="E11" s="12">
        <v>0</v>
      </c>
      <c r="F11" s="12">
        <v>0</v>
      </c>
      <c r="G11" s="36"/>
      <c r="H11" s="12"/>
      <c r="I11" s="12">
        <v>0</v>
      </c>
      <c r="J11" s="47">
        <v>0</v>
      </c>
      <c r="K11" s="39"/>
      <c r="L11" s="21"/>
      <c r="M11" s="21"/>
      <c r="N11" s="21"/>
      <c r="O11" s="19">
        <f t="shared" si="3"/>
        <v>42</v>
      </c>
      <c r="P11" s="20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3">
        <f>C13+C14+C15+C16+C17</f>
        <v>747</v>
      </c>
      <c r="D12" s="32"/>
      <c r="E12" s="32">
        <v>1543</v>
      </c>
      <c r="F12" s="32">
        <v>0</v>
      </c>
      <c r="G12" s="35">
        <f aca="true" t="shared" si="6" ref="G12:H12">SUM(G13:G17)</f>
        <v>140</v>
      </c>
      <c r="H12" s="35">
        <f t="shared" si="6"/>
        <v>0</v>
      </c>
      <c r="I12" s="44">
        <f>SUM(I17,I14)</f>
        <v>46</v>
      </c>
      <c r="J12" s="46">
        <f>SUM(J13:J15)</f>
        <v>0</v>
      </c>
      <c r="K12" s="37">
        <f>SUM(K13:K17)</f>
        <v>0</v>
      </c>
      <c r="L12" s="21"/>
      <c r="M12" s="21"/>
      <c r="N12" s="21"/>
      <c r="O12" s="19">
        <f t="shared" si="3"/>
        <v>2476</v>
      </c>
      <c r="P12" s="20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41">
        <v>424</v>
      </c>
      <c r="D13" s="12"/>
      <c r="E13" s="12">
        <v>981</v>
      </c>
      <c r="F13" s="12">
        <v>0</v>
      </c>
      <c r="G13" s="36"/>
      <c r="H13" s="12"/>
      <c r="I13" s="12">
        <v>0</v>
      </c>
      <c r="J13" s="47">
        <v>0</v>
      </c>
      <c r="K13" s="39"/>
      <c r="L13" s="21"/>
      <c r="M13" s="21"/>
      <c r="N13" s="21"/>
      <c r="O13" s="19">
        <f t="shared" si="3"/>
        <v>1405</v>
      </c>
      <c r="P13" s="20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12">
        <v>127</v>
      </c>
      <c r="D14" s="12"/>
      <c r="E14" s="12">
        <v>562</v>
      </c>
      <c r="F14" s="12">
        <v>0</v>
      </c>
      <c r="G14" s="12">
        <v>21</v>
      </c>
      <c r="H14" s="12"/>
      <c r="I14" s="12">
        <v>46</v>
      </c>
      <c r="J14" s="47">
        <v>0</v>
      </c>
      <c r="K14" s="39">
        <v>0</v>
      </c>
      <c r="L14" s="21"/>
      <c r="M14" s="21"/>
      <c r="N14" s="21"/>
      <c r="O14" s="19">
        <f t="shared" si="3"/>
        <v>756</v>
      </c>
      <c r="P14" s="20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41"/>
      <c r="D15" s="12"/>
      <c r="E15" s="12">
        <v>0</v>
      </c>
      <c r="F15" s="12">
        <v>0</v>
      </c>
      <c r="G15" s="36"/>
      <c r="H15" s="12"/>
      <c r="I15" s="12">
        <v>0</v>
      </c>
      <c r="J15" s="47">
        <v>0</v>
      </c>
      <c r="K15" s="39"/>
      <c r="L15" s="21"/>
      <c r="M15" s="21"/>
      <c r="N15" s="21"/>
      <c r="O15" s="19">
        <f t="shared" si="3"/>
        <v>0</v>
      </c>
      <c r="P15" s="20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41"/>
      <c r="D16" s="12"/>
      <c r="E16" s="12">
        <v>0</v>
      </c>
      <c r="F16" s="12">
        <v>0</v>
      </c>
      <c r="G16" s="36"/>
      <c r="H16" s="12"/>
      <c r="I16" s="12">
        <v>0</v>
      </c>
      <c r="J16" s="47">
        <v>0</v>
      </c>
      <c r="K16" s="39"/>
      <c r="L16" s="21"/>
      <c r="M16" s="21"/>
      <c r="N16" s="21"/>
      <c r="O16" s="19">
        <f t="shared" si="3"/>
        <v>0</v>
      </c>
      <c r="P16" s="20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196</v>
      </c>
      <c r="D17" s="12"/>
      <c r="E17" s="12">
        <v>0</v>
      </c>
      <c r="F17" s="12">
        <v>0</v>
      </c>
      <c r="G17" s="12">
        <v>119</v>
      </c>
      <c r="H17" s="12"/>
      <c r="I17" s="12">
        <v>0</v>
      </c>
      <c r="J17" s="47">
        <v>0</v>
      </c>
      <c r="K17" s="39">
        <v>0</v>
      </c>
      <c r="L17" s="21"/>
      <c r="M17" s="21"/>
      <c r="N17" s="21"/>
      <c r="O17" s="19">
        <f t="shared" si="3"/>
        <v>315</v>
      </c>
      <c r="P17" s="20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3"/>
      <c r="D18" s="32">
        <f>D20</f>
        <v>28</v>
      </c>
      <c r="E18" s="32">
        <v>0</v>
      </c>
      <c r="F18" s="32">
        <v>25</v>
      </c>
      <c r="G18" s="32"/>
      <c r="H18" s="32"/>
      <c r="I18" s="32">
        <v>0</v>
      </c>
      <c r="J18" s="46">
        <f>SUM(J19:J21)</f>
        <v>0</v>
      </c>
      <c r="K18" s="37"/>
      <c r="L18" s="21"/>
      <c r="M18" s="21"/>
      <c r="N18" s="21"/>
      <c r="O18" s="19">
        <f t="shared" si="3"/>
        <v>0</v>
      </c>
      <c r="P18" s="20">
        <f t="shared" si="4"/>
        <v>53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41"/>
      <c r="D19" s="12"/>
      <c r="E19" s="12">
        <v>0</v>
      </c>
      <c r="F19" s="12">
        <v>0</v>
      </c>
      <c r="G19" s="36"/>
      <c r="H19" s="12"/>
      <c r="I19" s="12">
        <v>0</v>
      </c>
      <c r="J19" s="47">
        <f>0</f>
        <v>0</v>
      </c>
      <c r="K19" s="39"/>
      <c r="L19" s="21"/>
      <c r="M19" s="21"/>
      <c r="N19" s="21"/>
      <c r="O19" s="19">
        <f t="shared" si="3"/>
        <v>0</v>
      </c>
      <c r="P19" s="20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41"/>
      <c r="D20" s="12">
        <v>28</v>
      </c>
      <c r="E20" s="12">
        <v>0</v>
      </c>
      <c r="F20" s="12">
        <v>25</v>
      </c>
      <c r="G20" s="36"/>
      <c r="H20" s="12"/>
      <c r="I20" s="12">
        <v>0</v>
      </c>
      <c r="J20" s="47">
        <f>0</f>
        <v>0</v>
      </c>
      <c r="K20" s="39"/>
      <c r="L20" s="21"/>
      <c r="M20" s="21"/>
      <c r="N20" s="21"/>
      <c r="O20" s="19">
        <f t="shared" si="3"/>
        <v>0</v>
      </c>
      <c r="P20" s="20">
        <f t="shared" si="4"/>
        <v>53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41"/>
      <c r="D21" s="12"/>
      <c r="E21" s="12">
        <v>0</v>
      </c>
      <c r="F21" s="12">
        <v>0</v>
      </c>
      <c r="G21" s="36"/>
      <c r="H21" s="12"/>
      <c r="I21" s="12">
        <v>0</v>
      </c>
      <c r="J21" s="47">
        <f>0</f>
        <v>0</v>
      </c>
      <c r="K21" s="39"/>
      <c r="L21" s="21"/>
      <c r="M21" s="21"/>
      <c r="N21" s="21"/>
      <c r="O21" s="19">
        <f t="shared" si="3"/>
        <v>0</v>
      </c>
      <c r="P21" s="20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51">
        <f>C23+C29</f>
        <v>1957</v>
      </c>
      <c r="D22" s="33"/>
      <c r="E22" s="32">
        <v>1</v>
      </c>
      <c r="F22" s="32">
        <v>0</v>
      </c>
      <c r="G22" s="32">
        <f aca="true" t="shared" si="7" ref="G22:H22">SUM(G23,G29,G35)</f>
        <v>2538</v>
      </c>
      <c r="H22" s="32">
        <f t="shared" si="7"/>
        <v>16</v>
      </c>
      <c r="I22" s="33">
        <f>SUM(I23,I35)</f>
        <v>1028</v>
      </c>
      <c r="J22" s="48">
        <f aca="true" t="shared" si="8" ref="J22">J23+J35</f>
        <v>0</v>
      </c>
      <c r="K22" s="37">
        <f>K23+K29</f>
        <v>915.128</v>
      </c>
      <c r="L22" s="19"/>
      <c r="M22" s="19"/>
      <c r="N22" s="19"/>
      <c r="O22" s="19">
        <f t="shared" si="3"/>
        <v>6439.128</v>
      </c>
      <c r="P22" s="20">
        <f t="shared" si="4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3">
        <f>SUM(C24:C28)</f>
        <v>1814</v>
      </c>
      <c r="D23" s="32"/>
      <c r="E23" s="32">
        <v>1</v>
      </c>
      <c r="F23" s="32">
        <v>0</v>
      </c>
      <c r="G23" s="32">
        <f aca="true" t="shared" si="9" ref="G23:H23">SUM(G24:G28)</f>
        <v>2538</v>
      </c>
      <c r="H23" s="32">
        <f t="shared" si="9"/>
        <v>0</v>
      </c>
      <c r="I23" s="33">
        <f aca="true" t="shared" si="10" ref="I23">SUM(I24:I28)</f>
        <v>1028</v>
      </c>
      <c r="J23" s="46">
        <f aca="true" t="shared" si="11" ref="J23">SUM(J24:J28)</f>
        <v>0</v>
      </c>
      <c r="K23" s="37">
        <f>K25</f>
        <v>915.128</v>
      </c>
      <c r="L23" s="21"/>
      <c r="M23" s="21"/>
      <c r="N23" s="21"/>
      <c r="O23" s="19">
        <f t="shared" si="3"/>
        <v>6296.128</v>
      </c>
      <c r="P23" s="20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41"/>
      <c r="D24" s="12"/>
      <c r="E24" s="12">
        <v>0</v>
      </c>
      <c r="F24" s="12">
        <v>0</v>
      </c>
      <c r="G24" s="36"/>
      <c r="H24" s="12"/>
      <c r="I24" s="12">
        <v>0</v>
      </c>
      <c r="J24" s="47">
        <v>0</v>
      </c>
      <c r="K24" s="39"/>
      <c r="L24" s="21"/>
      <c r="M24" s="21"/>
      <c r="N24" s="21"/>
      <c r="O24" s="19">
        <f t="shared" si="3"/>
        <v>0</v>
      </c>
      <c r="P24" s="20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12">
        <v>1814</v>
      </c>
      <c r="D25" s="12"/>
      <c r="E25" s="12">
        <v>1</v>
      </c>
      <c r="F25" s="12">
        <v>0</v>
      </c>
      <c r="G25" s="12">
        <v>2538</v>
      </c>
      <c r="H25" s="12"/>
      <c r="I25" s="12">
        <v>1028</v>
      </c>
      <c r="J25" s="47">
        <v>0</v>
      </c>
      <c r="K25" s="39">
        <v>915.128</v>
      </c>
      <c r="L25" s="21"/>
      <c r="M25" s="21"/>
      <c r="N25" s="21"/>
      <c r="O25" s="19">
        <f t="shared" si="3"/>
        <v>6296.128</v>
      </c>
      <c r="P25" s="20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41"/>
      <c r="D26" s="12"/>
      <c r="E26" s="12">
        <v>0</v>
      </c>
      <c r="F26" s="12">
        <v>0</v>
      </c>
      <c r="G26" s="36"/>
      <c r="H26" s="12"/>
      <c r="I26" s="12">
        <v>0</v>
      </c>
      <c r="J26" s="47">
        <v>0</v>
      </c>
      <c r="K26" s="39"/>
      <c r="L26" s="21"/>
      <c r="M26" s="21"/>
      <c r="N26" s="21"/>
      <c r="O26" s="19">
        <f t="shared" si="3"/>
        <v>0</v>
      </c>
      <c r="P26" s="20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41"/>
      <c r="D27" s="12"/>
      <c r="E27" s="12">
        <v>0</v>
      </c>
      <c r="F27" s="12">
        <v>0</v>
      </c>
      <c r="G27" s="36"/>
      <c r="H27" s="12"/>
      <c r="I27" s="12">
        <v>0</v>
      </c>
      <c r="J27" s="47">
        <v>0</v>
      </c>
      <c r="K27" s="39"/>
      <c r="L27" s="21"/>
      <c r="M27" s="21"/>
      <c r="N27" s="21"/>
      <c r="O27" s="19">
        <f t="shared" si="3"/>
        <v>0</v>
      </c>
      <c r="P27" s="20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41"/>
      <c r="D28" s="12"/>
      <c r="E28" s="12">
        <v>0</v>
      </c>
      <c r="F28" s="12">
        <v>0</v>
      </c>
      <c r="G28" s="36"/>
      <c r="H28" s="12"/>
      <c r="I28" s="12">
        <v>0</v>
      </c>
      <c r="J28" s="47">
        <v>0</v>
      </c>
      <c r="K28" s="39"/>
      <c r="L28" s="21"/>
      <c r="M28" s="21"/>
      <c r="N28" s="21"/>
      <c r="O28" s="19">
        <f t="shared" si="3"/>
        <v>0</v>
      </c>
      <c r="P28" s="20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3">
        <f>SUM(C30:C34)</f>
        <v>143</v>
      </c>
      <c r="D29" s="32"/>
      <c r="E29" s="32">
        <v>0</v>
      </c>
      <c r="F29" s="32">
        <v>0</v>
      </c>
      <c r="G29" s="32"/>
      <c r="H29" s="32"/>
      <c r="I29" s="33">
        <f>SUM(I30:I34)</f>
        <v>110</v>
      </c>
      <c r="J29" s="46">
        <f>SUM(J30:J32)</f>
        <v>0</v>
      </c>
      <c r="K29" s="37">
        <v>0</v>
      </c>
      <c r="L29" s="21"/>
      <c r="M29" s="21"/>
      <c r="N29" s="21"/>
      <c r="O29" s="19">
        <f t="shared" si="3"/>
        <v>253</v>
      </c>
      <c r="P29" s="20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41"/>
      <c r="D30" s="12"/>
      <c r="E30" s="12">
        <v>0</v>
      </c>
      <c r="F30" s="12">
        <v>0</v>
      </c>
      <c r="G30" s="36"/>
      <c r="H30" s="12"/>
      <c r="I30" s="12"/>
      <c r="J30" s="47">
        <v>0</v>
      </c>
      <c r="K30" s="39">
        <v>0</v>
      </c>
      <c r="L30" s="21"/>
      <c r="M30" s="21"/>
      <c r="N30" s="21"/>
      <c r="O30" s="19">
        <f t="shared" si="3"/>
        <v>0</v>
      </c>
      <c r="P30" s="20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41">
        <v>143</v>
      </c>
      <c r="D31" s="12"/>
      <c r="E31" s="12">
        <v>0</v>
      </c>
      <c r="F31" s="12">
        <v>0</v>
      </c>
      <c r="G31" s="36"/>
      <c r="H31" s="12"/>
      <c r="I31" s="12">
        <v>110</v>
      </c>
      <c r="J31" s="47">
        <v>0</v>
      </c>
      <c r="K31" s="39">
        <v>0</v>
      </c>
      <c r="L31" s="21"/>
      <c r="M31" s="21"/>
      <c r="N31" s="21"/>
      <c r="O31" s="19">
        <f t="shared" si="3"/>
        <v>253</v>
      </c>
      <c r="P31" s="20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41"/>
      <c r="D32" s="12"/>
      <c r="E32" s="12">
        <v>0</v>
      </c>
      <c r="F32" s="12">
        <v>0</v>
      </c>
      <c r="G32" s="36"/>
      <c r="H32" s="12"/>
      <c r="I32" s="12">
        <v>0</v>
      </c>
      <c r="J32" s="47">
        <v>0</v>
      </c>
      <c r="K32" s="39"/>
      <c r="L32" s="21"/>
      <c r="M32" s="21"/>
      <c r="N32" s="21"/>
      <c r="O32" s="19">
        <f t="shared" si="3"/>
        <v>0</v>
      </c>
      <c r="P32" s="20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41"/>
      <c r="D33" s="12"/>
      <c r="E33" s="12">
        <v>0</v>
      </c>
      <c r="F33" s="12">
        <v>0</v>
      </c>
      <c r="G33" s="36"/>
      <c r="H33" s="12"/>
      <c r="I33" s="12">
        <v>0</v>
      </c>
      <c r="J33" s="47">
        <v>0</v>
      </c>
      <c r="K33" s="39"/>
      <c r="L33" s="21"/>
      <c r="M33" s="21"/>
      <c r="N33" s="21"/>
      <c r="O33" s="19">
        <f t="shared" si="3"/>
        <v>0</v>
      </c>
      <c r="P33" s="20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41"/>
      <c r="D34" s="12"/>
      <c r="E34" s="12">
        <v>0</v>
      </c>
      <c r="F34" s="12">
        <v>0</v>
      </c>
      <c r="G34" s="36"/>
      <c r="H34" s="12"/>
      <c r="I34" s="12">
        <v>0</v>
      </c>
      <c r="J34" s="47">
        <v>0</v>
      </c>
      <c r="K34" s="39"/>
      <c r="L34" s="21"/>
      <c r="M34" s="21"/>
      <c r="N34" s="21"/>
      <c r="O34" s="19">
        <f t="shared" si="3"/>
        <v>0</v>
      </c>
      <c r="P34" s="20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3"/>
      <c r="D35" s="32"/>
      <c r="E35" s="32">
        <v>0</v>
      </c>
      <c r="F35" s="32">
        <v>0</v>
      </c>
      <c r="G35" s="32"/>
      <c r="H35" s="32">
        <f aca="true" t="shared" si="12" ref="H35">SUM(H36:H38)</f>
        <v>16</v>
      </c>
      <c r="I35" s="32">
        <v>0</v>
      </c>
      <c r="J35" s="46">
        <f>SUM(J36:J38)</f>
        <v>0</v>
      </c>
      <c r="K35" s="37"/>
      <c r="L35" s="21"/>
      <c r="M35" s="21"/>
      <c r="N35" s="21"/>
      <c r="O35" s="19">
        <f t="shared" si="3"/>
        <v>0</v>
      </c>
      <c r="P35" s="20">
        <f t="shared" si="4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41"/>
      <c r="D36" s="12"/>
      <c r="E36" s="12">
        <v>0</v>
      </c>
      <c r="F36" s="12">
        <v>0</v>
      </c>
      <c r="G36" s="36"/>
      <c r="H36" s="12">
        <v>16</v>
      </c>
      <c r="I36" s="12">
        <v>0</v>
      </c>
      <c r="J36" s="47">
        <v>0</v>
      </c>
      <c r="K36" s="39"/>
      <c r="L36" s="21"/>
      <c r="M36" s="21"/>
      <c r="N36" s="21"/>
      <c r="O36" s="19">
        <f t="shared" si="3"/>
        <v>0</v>
      </c>
      <c r="P36" s="20">
        <f t="shared" si="4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41"/>
      <c r="E37" s="12">
        <v>0</v>
      </c>
      <c r="F37" s="12">
        <v>0</v>
      </c>
      <c r="G37" s="36"/>
      <c r="H37" s="12"/>
      <c r="I37" s="12">
        <v>0</v>
      </c>
      <c r="J37" s="47">
        <v>0</v>
      </c>
      <c r="K37" s="39"/>
      <c r="L37" s="21"/>
      <c r="M37" s="21"/>
      <c r="N37" s="21"/>
      <c r="O37" s="19">
        <f t="shared" si="3"/>
        <v>0</v>
      </c>
      <c r="P37" s="20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41"/>
      <c r="D38" s="12"/>
      <c r="E38" s="12">
        <v>0</v>
      </c>
      <c r="F38" s="12">
        <v>0</v>
      </c>
      <c r="G38" s="36"/>
      <c r="H38" s="12"/>
      <c r="I38" s="12">
        <v>0</v>
      </c>
      <c r="J38" s="47">
        <v>0</v>
      </c>
      <c r="K38" s="39"/>
      <c r="L38" s="21"/>
      <c r="M38" s="21"/>
      <c r="N38" s="21"/>
      <c r="O38" s="19">
        <f t="shared" si="3"/>
        <v>0</v>
      </c>
      <c r="P38" s="20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41"/>
      <c r="D39" s="12"/>
      <c r="E39" s="12">
        <v>0</v>
      </c>
      <c r="F39" s="12">
        <v>0</v>
      </c>
      <c r="G39" s="36"/>
      <c r="H39" s="12"/>
      <c r="I39" s="12">
        <v>0</v>
      </c>
      <c r="J39" s="47">
        <v>0</v>
      </c>
      <c r="K39" s="39"/>
      <c r="L39" s="19"/>
      <c r="M39" s="19"/>
      <c r="N39" s="19"/>
      <c r="O39" s="19">
        <f t="shared" si="3"/>
        <v>0</v>
      </c>
      <c r="P39" s="20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12">
        <v>406</v>
      </c>
      <c r="D40" s="12"/>
      <c r="E40" s="32">
        <v>0</v>
      </c>
      <c r="F40" s="32">
        <v>0</v>
      </c>
      <c r="G40" s="12">
        <v>1623</v>
      </c>
      <c r="H40" s="12"/>
      <c r="I40" s="12">
        <v>766</v>
      </c>
      <c r="J40" s="47">
        <v>0</v>
      </c>
      <c r="K40" s="39">
        <v>0</v>
      </c>
      <c r="L40" s="19"/>
      <c r="M40" s="19"/>
      <c r="N40" s="19"/>
      <c r="O40" s="19">
        <f t="shared" si="3"/>
        <v>2795</v>
      </c>
      <c r="P40" s="20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41"/>
      <c r="D41" s="12"/>
      <c r="E41" s="12">
        <v>0</v>
      </c>
      <c r="F41" s="12">
        <v>0</v>
      </c>
      <c r="G41" s="36"/>
      <c r="H41" s="12"/>
      <c r="I41" s="12">
        <v>0</v>
      </c>
      <c r="J41" s="47">
        <v>0</v>
      </c>
      <c r="K41" s="39"/>
      <c r="L41" s="19"/>
      <c r="M41" s="19"/>
      <c r="N41" s="19"/>
      <c r="O41" s="19">
        <f t="shared" si="3"/>
        <v>0</v>
      </c>
      <c r="P41" s="20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41"/>
      <c r="D42" s="12"/>
      <c r="E42" s="12">
        <v>0</v>
      </c>
      <c r="F42" s="12">
        <v>0</v>
      </c>
      <c r="G42" s="36"/>
      <c r="H42" s="12"/>
      <c r="I42" s="12">
        <v>0</v>
      </c>
      <c r="J42" s="47">
        <v>0</v>
      </c>
      <c r="K42" s="39"/>
      <c r="L42" s="19"/>
      <c r="M42" s="19"/>
      <c r="N42" s="19"/>
      <c r="O42" s="19">
        <f t="shared" si="3"/>
        <v>0</v>
      </c>
      <c r="P42" s="20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36"/>
      <c r="H43" s="12"/>
      <c r="I43" s="12">
        <v>0</v>
      </c>
      <c r="J43" s="47">
        <v>0</v>
      </c>
      <c r="K43" s="39"/>
      <c r="L43" s="19"/>
      <c r="M43" s="19"/>
      <c r="N43" s="19"/>
      <c r="O43" s="19">
        <f t="shared" si="3"/>
        <v>0</v>
      </c>
      <c r="P43" s="20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36"/>
      <c r="H44" s="12"/>
      <c r="I44" s="12">
        <v>0</v>
      </c>
      <c r="J44" s="47">
        <v>0</v>
      </c>
      <c r="K44" s="39"/>
      <c r="L44" s="19"/>
      <c r="M44" s="19"/>
      <c r="N44" s="19"/>
      <c r="O44" s="19">
        <f t="shared" si="3"/>
        <v>0</v>
      </c>
      <c r="P44" s="20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2">
        <f>C6+C12+C23+C29+C40</f>
        <v>15838</v>
      </c>
      <c r="D45" s="32">
        <f>D20</f>
        <v>28</v>
      </c>
      <c r="E45" s="32">
        <v>14789</v>
      </c>
      <c r="F45" s="32">
        <v>25</v>
      </c>
      <c r="G45" s="32">
        <f aca="true" t="shared" si="13" ref="G45:H45">SUM(G4,G39:G44)</f>
        <v>18480</v>
      </c>
      <c r="H45" s="32">
        <f t="shared" si="13"/>
        <v>16</v>
      </c>
      <c r="I45" s="50">
        <f>SUM(I4,I40)</f>
        <v>4167</v>
      </c>
      <c r="J45" s="49">
        <f aca="true" t="shared" si="14" ref="J45">J4+SUM(J39:J44)</f>
        <v>0</v>
      </c>
      <c r="K45" s="40">
        <f>K4+K40</f>
        <v>25190.821</v>
      </c>
      <c r="L45" s="23"/>
      <c r="M45" s="23"/>
      <c r="N45" s="23"/>
      <c r="O45" s="23">
        <f t="shared" si="3"/>
        <v>78464.821</v>
      </c>
      <c r="P45" s="24">
        <f t="shared" si="4"/>
        <v>69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7855-642A-4D87-BD82-E84E8FE38F80}">
  <dimension ref="A1:AY127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K4" sqref="K4:K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6" width="15.421875" style="5" customWidth="1"/>
    <col min="17" max="16384" width="9.140625" style="5" customWidth="1"/>
  </cols>
  <sheetData>
    <row r="1" ht="15">
      <c r="A1" s="18" t="s">
        <v>97</v>
      </c>
    </row>
    <row r="2" spans="1:16" s="7" customFormat="1" ht="15" customHeight="1">
      <c r="A2" s="8"/>
      <c r="B2" s="9"/>
      <c r="C2" s="62" t="s">
        <v>69</v>
      </c>
      <c r="D2" s="62"/>
      <c r="E2" s="62" t="s">
        <v>70</v>
      </c>
      <c r="F2" s="62"/>
      <c r="G2" s="62" t="s">
        <v>71</v>
      </c>
      <c r="H2" s="62"/>
      <c r="I2" s="62" t="s">
        <v>72</v>
      </c>
      <c r="J2" s="62"/>
      <c r="K2" s="62" t="s">
        <v>73</v>
      </c>
      <c r="L2" s="62"/>
      <c r="M2" s="64" t="s">
        <v>89</v>
      </c>
      <c r="N2" s="65"/>
      <c r="O2" s="62" t="s">
        <v>85</v>
      </c>
      <c r="P2" s="63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4">
        <f aca="true" t="shared" si="0" ref="C4:D4">C5+C22</f>
        <v>15655</v>
      </c>
      <c r="D4" s="34">
        <f t="shared" si="0"/>
        <v>28</v>
      </c>
      <c r="E4" s="32">
        <v>12175</v>
      </c>
      <c r="F4" s="32">
        <v>0</v>
      </c>
      <c r="G4" s="32">
        <f aca="true" t="shared" si="1" ref="G4:H4">G5+G22</f>
        <v>5172</v>
      </c>
      <c r="H4" s="32">
        <f t="shared" si="1"/>
        <v>16</v>
      </c>
      <c r="I4" s="42">
        <f>SUM(I5,I22,I29)</f>
        <v>2859</v>
      </c>
      <c r="J4" s="46">
        <v>0</v>
      </c>
      <c r="K4" s="37">
        <f>K5+K22</f>
        <v>27438.784</v>
      </c>
      <c r="L4" s="19"/>
      <c r="M4" s="19"/>
      <c r="N4" s="19"/>
      <c r="O4" s="19">
        <f>C4+E4+G4+I4+K4+M4</f>
        <v>63299.784</v>
      </c>
      <c r="P4" s="20">
        <f>D4+F4+H4+J4+L4+N4</f>
        <v>44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4">
        <f>C6+C12+C18</f>
        <v>14306</v>
      </c>
      <c r="D5" s="34">
        <f>D6+D12+D18</f>
        <v>28</v>
      </c>
      <c r="E5" s="32">
        <v>11756</v>
      </c>
      <c r="F5" s="32">
        <v>0</v>
      </c>
      <c r="G5" s="32">
        <f aca="true" t="shared" si="2" ref="G5:H5">SUM(G6,G18,G12)</f>
        <v>4472</v>
      </c>
      <c r="H5" s="32">
        <f t="shared" si="2"/>
        <v>0</v>
      </c>
      <c r="I5" s="42">
        <f>SUM(I12,I6)</f>
        <v>2365</v>
      </c>
      <c r="J5" s="46">
        <v>0</v>
      </c>
      <c r="K5" s="37">
        <f>K6+K12</f>
        <v>26188.189</v>
      </c>
      <c r="L5" s="19"/>
      <c r="M5" s="19"/>
      <c r="N5" s="19"/>
      <c r="O5" s="19">
        <f aca="true" t="shared" si="3" ref="O5:O45">C5+E5+G5+I5+K5+M5</f>
        <v>59087.189</v>
      </c>
      <c r="P5" s="20">
        <f aca="true" t="shared" si="4" ref="P5:P45">D5+F5+H5+J5+L5+N5</f>
        <v>28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4">
        <f aca="true" t="shared" si="5" ref="C6:D6">SUM(C7:C11)</f>
        <v>13410</v>
      </c>
      <c r="D6" s="34">
        <f t="shared" si="5"/>
        <v>0</v>
      </c>
      <c r="E6" s="32">
        <v>11510</v>
      </c>
      <c r="F6" s="32">
        <v>0</v>
      </c>
      <c r="G6" s="32">
        <f aca="true" t="shared" si="6" ref="G6:H6">SUM(G7:G11)</f>
        <v>4410</v>
      </c>
      <c r="H6" s="32">
        <f t="shared" si="6"/>
        <v>0</v>
      </c>
      <c r="I6" s="42">
        <f>SUM(I7:I11)</f>
        <v>2281</v>
      </c>
      <c r="J6" s="46">
        <v>0</v>
      </c>
      <c r="K6" s="39">
        <f>K7</f>
        <v>26165.979</v>
      </c>
      <c r="L6" s="21"/>
      <c r="M6" s="21"/>
      <c r="N6" s="21"/>
      <c r="O6" s="19">
        <f t="shared" si="3"/>
        <v>57776.979</v>
      </c>
      <c r="P6" s="20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41">
        <v>12367</v>
      </c>
      <c r="D7" s="12"/>
      <c r="E7" s="12">
        <v>5598</v>
      </c>
      <c r="F7" s="12">
        <v>0</v>
      </c>
      <c r="G7" s="12">
        <v>4410</v>
      </c>
      <c r="H7" s="12"/>
      <c r="I7" s="12">
        <v>1222</v>
      </c>
      <c r="J7" s="47">
        <v>0</v>
      </c>
      <c r="K7" s="39">
        <v>26165.979</v>
      </c>
      <c r="L7" s="21"/>
      <c r="M7" s="21"/>
      <c r="N7" s="21"/>
      <c r="O7" s="19">
        <f t="shared" si="3"/>
        <v>49762.979</v>
      </c>
      <c r="P7" s="20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41"/>
      <c r="D8" s="12"/>
      <c r="E8" s="12">
        <v>0</v>
      </c>
      <c r="F8" s="12">
        <v>0</v>
      </c>
      <c r="G8" s="36"/>
      <c r="H8" s="12"/>
      <c r="I8" s="12">
        <v>0</v>
      </c>
      <c r="J8" s="47">
        <v>0</v>
      </c>
      <c r="K8" s="39"/>
      <c r="L8" s="21"/>
      <c r="M8" s="21"/>
      <c r="N8" s="21"/>
      <c r="O8" s="19">
        <f t="shared" si="3"/>
        <v>0</v>
      </c>
      <c r="P8" s="20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41">
        <v>922</v>
      </c>
      <c r="D9" s="12"/>
      <c r="E9" s="12">
        <v>1150</v>
      </c>
      <c r="F9" s="12">
        <v>0</v>
      </c>
      <c r="G9" s="12"/>
      <c r="H9" s="12"/>
      <c r="I9" s="12">
        <v>803</v>
      </c>
      <c r="J9" s="47">
        <v>0</v>
      </c>
      <c r="K9" s="39"/>
      <c r="L9" s="21"/>
      <c r="M9" s="21"/>
      <c r="N9" s="21"/>
      <c r="O9" s="19">
        <f t="shared" si="3"/>
        <v>2875</v>
      </c>
      <c r="P9" s="20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41"/>
      <c r="D10" s="12"/>
      <c r="E10" s="12">
        <v>4762</v>
      </c>
      <c r="F10" s="12">
        <v>0</v>
      </c>
      <c r="G10" s="36"/>
      <c r="H10" s="12"/>
      <c r="I10" s="12">
        <v>256</v>
      </c>
      <c r="J10" s="47">
        <v>0</v>
      </c>
      <c r="K10" s="39"/>
      <c r="L10" s="21"/>
      <c r="M10" s="21"/>
      <c r="N10" s="21"/>
      <c r="O10" s="19">
        <f t="shared" si="3"/>
        <v>5018</v>
      </c>
      <c r="P10" s="20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41">
        <v>121</v>
      </c>
      <c r="D11" s="12"/>
      <c r="E11" s="12">
        <v>0</v>
      </c>
      <c r="F11" s="12">
        <v>0</v>
      </c>
      <c r="G11" s="36"/>
      <c r="H11" s="12"/>
      <c r="I11" s="12">
        <v>0</v>
      </c>
      <c r="J11" s="47">
        <v>0</v>
      </c>
      <c r="K11" s="39"/>
      <c r="L11" s="21"/>
      <c r="M11" s="21"/>
      <c r="N11" s="21"/>
      <c r="O11" s="19">
        <f t="shared" si="3"/>
        <v>121</v>
      </c>
      <c r="P11" s="20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3">
        <f>SUM(C13:C17)</f>
        <v>896</v>
      </c>
      <c r="D12" s="33">
        <f aca="true" t="shared" si="7" ref="D12">SUM(D13:D17)</f>
        <v>0</v>
      </c>
      <c r="E12" s="32">
        <v>246</v>
      </c>
      <c r="F12" s="32">
        <v>0</v>
      </c>
      <c r="G12" s="35">
        <f aca="true" t="shared" si="8" ref="G12:H12">SUM(G13:G17)</f>
        <v>62</v>
      </c>
      <c r="H12" s="35">
        <f t="shared" si="8"/>
        <v>0</v>
      </c>
      <c r="I12" s="44">
        <f>SUM(I13:I16)</f>
        <v>84</v>
      </c>
      <c r="J12" s="46">
        <f>SUM(J13:J15)</f>
        <v>0</v>
      </c>
      <c r="K12" s="37">
        <f>SUM(K13:K17)</f>
        <v>22.21</v>
      </c>
      <c r="L12" s="21"/>
      <c r="M12" s="21"/>
      <c r="N12" s="21"/>
      <c r="O12" s="19">
        <f t="shared" si="3"/>
        <v>1310.21</v>
      </c>
      <c r="P12" s="20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41"/>
      <c r="D13" s="41"/>
      <c r="E13" s="12">
        <v>0</v>
      </c>
      <c r="F13" s="12">
        <v>0</v>
      </c>
      <c r="G13" s="36"/>
      <c r="H13" s="12"/>
      <c r="I13" s="12"/>
      <c r="J13" s="47">
        <v>0</v>
      </c>
      <c r="K13" s="39"/>
      <c r="L13" s="21"/>
      <c r="M13" s="21"/>
      <c r="N13" s="21"/>
      <c r="O13" s="19">
        <f t="shared" si="3"/>
        <v>0</v>
      </c>
      <c r="P13" s="20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41">
        <v>183</v>
      </c>
      <c r="D14" s="41"/>
      <c r="E14" s="12">
        <v>246</v>
      </c>
      <c r="F14" s="12">
        <v>0</v>
      </c>
      <c r="G14" s="12"/>
      <c r="H14" s="12"/>
      <c r="I14" s="12">
        <v>84</v>
      </c>
      <c r="J14" s="47">
        <v>0</v>
      </c>
      <c r="K14" s="39">
        <v>22.21</v>
      </c>
      <c r="L14" s="21"/>
      <c r="M14" s="21"/>
      <c r="N14" s="21"/>
      <c r="O14" s="19">
        <f t="shared" si="3"/>
        <v>535.21</v>
      </c>
      <c r="P14" s="20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41"/>
      <c r="D15" s="41"/>
      <c r="E15" s="12">
        <v>0</v>
      </c>
      <c r="F15" s="12">
        <v>0</v>
      </c>
      <c r="G15" s="36"/>
      <c r="H15" s="12"/>
      <c r="I15" s="12">
        <v>0</v>
      </c>
      <c r="J15" s="47">
        <v>0</v>
      </c>
      <c r="K15" s="39"/>
      <c r="L15" s="21"/>
      <c r="M15" s="21"/>
      <c r="N15" s="21"/>
      <c r="O15" s="19">
        <f t="shared" si="3"/>
        <v>0</v>
      </c>
      <c r="P15" s="20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41"/>
      <c r="D16" s="41"/>
      <c r="E16" s="12">
        <v>0</v>
      </c>
      <c r="F16" s="12">
        <v>0</v>
      </c>
      <c r="G16" s="36"/>
      <c r="H16" s="12"/>
      <c r="I16" s="12">
        <v>0</v>
      </c>
      <c r="J16" s="47">
        <v>0</v>
      </c>
      <c r="K16" s="39"/>
      <c r="L16" s="21"/>
      <c r="M16" s="21"/>
      <c r="N16" s="21"/>
      <c r="O16" s="19">
        <f t="shared" si="3"/>
        <v>0</v>
      </c>
      <c r="P16" s="20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41">
        <v>713</v>
      </c>
      <c r="D17" s="41"/>
      <c r="E17" s="12">
        <v>0</v>
      </c>
      <c r="F17" s="12">
        <v>0</v>
      </c>
      <c r="G17" s="12">
        <v>62</v>
      </c>
      <c r="H17" s="12"/>
      <c r="I17" s="12">
        <v>67</v>
      </c>
      <c r="J17" s="47">
        <v>0</v>
      </c>
      <c r="K17" s="39"/>
      <c r="L17" s="21"/>
      <c r="M17" s="21"/>
      <c r="N17" s="21"/>
      <c r="O17" s="19">
        <f t="shared" si="3"/>
        <v>842</v>
      </c>
      <c r="P17" s="20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3">
        <f aca="true" t="shared" si="9" ref="C18:D18">SUM(C19:C21)</f>
        <v>0</v>
      </c>
      <c r="D18" s="33">
        <f t="shared" si="9"/>
        <v>28</v>
      </c>
      <c r="E18" s="32">
        <v>0</v>
      </c>
      <c r="F18" s="32">
        <v>0</v>
      </c>
      <c r="G18" s="32">
        <f aca="true" t="shared" si="10" ref="G18:H18">SUM(G19:G21)</f>
        <v>0</v>
      </c>
      <c r="H18" s="32">
        <f t="shared" si="10"/>
        <v>0</v>
      </c>
      <c r="I18" s="32">
        <v>0</v>
      </c>
      <c r="J18" s="46">
        <f>SUM(J19:J21)</f>
        <v>0</v>
      </c>
      <c r="K18" s="37"/>
      <c r="L18" s="21"/>
      <c r="M18" s="21"/>
      <c r="N18" s="21"/>
      <c r="O18" s="19">
        <f t="shared" si="3"/>
        <v>0</v>
      </c>
      <c r="P18" s="20">
        <f t="shared" si="4"/>
        <v>28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41"/>
      <c r="D19" s="41"/>
      <c r="E19" s="12">
        <v>0</v>
      </c>
      <c r="F19" s="12">
        <v>0</v>
      </c>
      <c r="G19" s="36"/>
      <c r="H19" s="12"/>
      <c r="I19" s="12">
        <v>0</v>
      </c>
      <c r="J19" s="47">
        <f>0</f>
        <v>0</v>
      </c>
      <c r="K19" s="39"/>
      <c r="L19" s="21"/>
      <c r="M19" s="21"/>
      <c r="N19" s="21"/>
      <c r="O19" s="19">
        <f t="shared" si="3"/>
        <v>0</v>
      </c>
      <c r="P19" s="20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41"/>
      <c r="D20" s="12">
        <v>28</v>
      </c>
      <c r="E20" s="12">
        <v>0</v>
      </c>
      <c r="F20" s="12">
        <v>0</v>
      </c>
      <c r="G20" s="36"/>
      <c r="H20" s="12"/>
      <c r="I20" s="12">
        <v>0</v>
      </c>
      <c r="J20" s="47">
        <f>0</f>
        <v>0</v>
      </c>
      <c r="K20" s="39"/>
      <c r="L20" s="21"/>
      <c r="M20" s="21"/>
      <c r="N20" s="21"/>
      <c r="O20" s="19">
        <f t="shared" si="3"/>
        <v>0</v>
      </c>
      <c r="P20" s="20">
        <f t="shared" si="4"/>
        <v>28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41"/>
      <c r="D21" s="41"/>
      <c r="E21" s="12">
        <v>0</v>
      </c>
      <c r="F21" s="12">
        <v>0</v>
      </c>
      <c r="G21" s="36"/>
      <c r="H21" s="12"/>
      <c r="I21" s="12">
        <v>0</v>
      </c>
      <c r="J21" s="47">
        <f>0</f>
        <v>0</v>
      </c>
      <c r="K21" s="39"/>
      <c r="L21" s="21"/>
      <c r="M21" s="21"/>
      <c r="N21" s="21"/>
      <c r="O21" s="19">
        <f t="shared" si="3"/>
        <v>0</v>
      </c>
      <c r="P21" s="20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32">
        <f aca="true" t="shared" si="11" ref="C22:D22">C23+C29+C35</f>
        <v>1349</v>
      </c>
      <c r="D22" s="32">
        <f t="shared" si="11"/>
        <v>0</v>
      </c>
      <c r="E22" s="32">
        <v>419</v>
      </c>
      <c r="F22" s="32">
        <v>0</v>
      </c>
      <c r="G22" s="32">
        <f aca="true" t="shared" si="12" ref="G22:H22">SUM(G23,G29,G35)</f>
        <v>700</v>
      </c>
      <c r="H22" s="32">
        <f t="shared" si="12"/>
        <v>16</v>
      </c>
      <c r="I22" s="33">
        <f>SUM(I23,I35)</f>
        <v>390</v>
      </c>
      <c r="J22" s="48">
        <f aca="true" t="shared" si="13" ref="J22">J23+J35</f>
        <v>0</v>
      </c>
      <c r="K22" s="37">
        <f>K23+K29</f>
        <v>1250.595</v>
      </c>
      <c r="L22" s="19"/>
      <c r="M22" s="19"/>
      <c r="N22" s="19"/>
      <c r="O22" s="19">
        <f t="shared" si="3"/>
        <v>4108.595</v>
      </c>
      <c r="P22" s="20">
        <f t="shared" si="4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3">
        <f>SUM(C24:C28)</f>
        <v>1292</v>
      </c>
      <c r="D23" s="33">
        <f aca="true" t="shared" si="14" ref="D23">SUM(D24:D28)</f>
        <v>0</v>
      </c>
      <c r="E23" s="32">
        <v>419</v>
      </c>
      <c r="F23" s="32">
        <v>0</v>
      </c>
      <c r="G23" s="32">
        <f aca="true" t="shared" si="15" ref="G23:I23">SUM(G24:G28)</f>
        <v>700</v>
      </c>
      <c r="H23" s="32">
        <f t="shared" si="15"/>
        <v>0</v>
      </c>
      <c r="I23" s="33">
        <f t="shared" si="15"/>
        <v>390</v>
      </c>
      <c r="J23" s="46">
        <f aca="true" t="shared" si="16" ref="J23">SUM(J24:J28)</f>
        <v>0</v>
      </c>
      <c r="K23" s="37">
        <f>K25</f>
        <v>1250.595</v>
      </c>
      <c r="L23" s="21"/>
      <c r="M23" s="21"/>
      <c r="N23" s="21"/>
      <c r="O23" s="19">
        <f t="shared" si="3"/>
        <v>4051.5950000000003</v>
      </c>
      <c r="P23" s="20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41"/>
      <c r="D24" s="12"/>
      <c r="E24" s="12">
        <v>0</v>
      </c>
      <c r="F24" s="12">
        <v>0</v>
      </c>
      <c r="G24" s="36"/>
      <c r="H24" s="12"/>
      <c r="I24" s="12">
        <v>0</v>
      </c>
      <c r="J24" s="47">
        <v>0</v>
      </c>
      <c r="K24" s="39"/>
      <c r="L24" s="21"/>
      <c r="M24" s="21"/>
      <c r="N24" s="21"/>
      <c r="O24" s="19">
        <f t="shared" si="3"/>
        <v>0</v>
      </c>
      <c r="P24" s="20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41">
        <v>1292</v>
      </c>
      <c r="D25" s="12"/>
      <c r="E25" s="12">
        <v>419</v>
      </c>
      <c r="F25" s="12">
        <v>0</v>
      </c>
      <c r="G25" s="12">
        <v>700</v>
      </c>
      <c r="H25" s="12"/>
      <c r="I25" s="12">
        <v>390</v>
      </c>
      <c r="J25" s="47">
        <v>0</v>
      </c>
      <c r="K25" s="39">
        <v>1250.595</v>
      </c>
      <c r="L25" s="21"/>
      <c r="M25" s="21"/>
      <c r="N25" s="21"/>
      <c r="O25" s="19">
        <f t="shared" si="3"/>
        <v>4051.5950000000003</v>
      </c>
      <c r="P25" s="20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41"/>
      <c r="D26" s="12"/>
      <c r="E26" s="12">
        <v>0</v>
      </c>
      <c r="F26" s="12">
        <v>0</v>
      </c>
      <c r="G26" s="36"/>
      <c r="H26" s="12"/>
      <c r="I26" s="12">
        <v>0</v>
      </c>
      <c r="J26" s="47">
        <v>0</v>
      </c>
      <c r="K26" s="39"/>
      <c r="L26" s="21"/>
      <c r="M26" s="21"/>
      <c r="N26" s="21"/>
      <c r="O26" s="19">
        <f t="shared" si="3"/>
        <v>0</v>
      </c>
      <c r="P26" s="20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41"/>
      <c r="D27" s="12"/>
      <c r="E27" s="12">
        <v>0</v>
      </c>
      <c r="F27" s="12">
        <v>0</v>
      </c>
      <c r="G27" s="36"/>
      <c r="H27" s="12"/>
      <c r="I27" s="12">
        <v>0</v>
      </c>
      <c r="J27" s="47">
        <v>0</v>
      </c>
      <c r="K27" s="39"/>
      <c r="L27" s="21"/>
      <c r="M27" s="21"/>
      <c r="N27" s="21"/>
      <c r="O27" s="19">
        <f t="shared" si="3"/>
        <v>0</v>
      </c>
      <c r="P27" s="20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41"/>
      <c r="D28" s="12"/>
      <c r="E28" s="12">
        <v>0</v>
      </c>
      <c r="F28" s="12">
        <v>0</v>
      </c>
      <c r="G28" s="36"/>
      <c r="H28" s="12"/>
      <c r="I28" s="12">
        <v>0</v>
      </c>
      <c r="J28" s="47">
        <v>0</v>
      </c>
      <c r="K28" s="39"/>
      <c r="L28" s="21"/>
      <c r="M28" s="21"/>
      <c r="N28" s="21"/>
      <c r="O28" s="19">
        <f t="shared" si="3"/>
        <v>0</v>
      </c>
      <c r="P28" s="20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2">
        <f aca="true" t="shared" si="17" ref="C29:D29">SUM(C30:C34)</f>
        <v>57</v>
      </c>
      <c r="D29" s="32">
        <f t="shared" si="17"/>
        <v>0</v>
      </c>
      <c r="E29" s="32">
        <v>0</v>
      </c>
      <c r="F29" s="32">
        <v>0</v>
      </c>
      <c r="G29" s="32">
        <f aca="true" t="shared" si="18" ref="G29:H29">SUM(G30:G34)</f>
        <v>0</v>
      </c>
      <c r="H29" s="32">
        <f t="shared" si="18"/>
        <v>0</v>
      </c>
      <c r="I29" s="33">
        <f>SUM(I30:I34)</f>
        <v>104</v>
      </c>
      <c r="J29" s="46">
        <f>SUM(J30:J32)</f>
        <v>0</v>
      </c>
      <c r="K29" s="37">
        <v>0</v>
      </c>
      <c r="L29" s="21"/>
      <c r="M29" s="21"/>
      <c r="N29" s="21"/>
      <c r="O29" s="19">
        <f t="shared" si="3"/>
        <v>161</v>
      </c>
      <c r="P29" s="20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41"/>
      <c r="D30" s="41"/>
      <c r="E30" s="12">
        <v>0</v>
      </c>
      <c r="F30" s="12">
        <v>0</v>
      </c>
      <c r="G30" s="36"/>
      <c r="H30" s="12"/>
      <c r="I30" s="12">
        <v>0</v>
      </c>
      <c r="J30" s="47">
        <v>0</v>
      </c>
      <c r="K30" s="39">
        <v>0</v>
      </c>
      <c r="L30" s="21"/>
      <c r="M30" s="21"/>
      <c r="N30" s="21"/>
      <c r="O30" s="19">
        <f t="shared" si="3"/>
        <v>0</v>
      </c>
      <c r="P30" s="20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41">
        <v>57</v>
      </c>
      <c r="D31" s="41"/>
      <c r="E31" s="12">
        <v>0</v>
      </c>
      <c r="F31" s="12">
        <v>0</v>
      </c>
      <c r="G31" s="36"/>
      <c r="H31" s="12"/>
      <c r="I31" s="12">
        <v>104</v>
      </c>
      <c r="J31" s="47">
        <v>0</v>
      </c>
      <c r="K31" s="39">
        <v>0</v>
      </c>
      <c r="L31" s="21"/>
      <c r="M31" s="21"/>
      <c r="N31" s="21"/>
      <c r="O31" s="19">
        <f t="shared" si="3"/>
        <v>161</v>
      </c>
      <c r="P31" s="20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41"/>
      <c r="D32" s="41"/>
      <c r="E32" s="12">
        <v>0</v>
      </c>
      <c r="F32" s="12">
        <v>0</v>
      </c>
      <c r="G32" s="36"/>
      <c r="H32" s="12"/>
      <c r="I32" s="12">
        <v>0</v>
      </c>
      <c r="J32" s="47">
        <v>0</v>
      </c>
      <c r="K32" s="39"/>
      <c r="L32" s="21"/>
      <c r="M32" s="21"/>
      <c r="N32" s="21"/>
      <c r="O32" s="19">
        <f t="shared" si="3"/>
        <v>0</v>
      </c>
      <c r="P32" s="20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41"/>
      <c r="D33" s="41"/>
      <c r="E33" s="12">
        <v>0</v>
      </c>
      <c r="F33" s="12">
        <v>0</v>
      </c>
      <c r="G33" s="36"/>
      <c r="H33" s="12"/>
      <c r="I33" s="12">
        <v>0</v>
      </c>
      <c r="J33" s="47">
        <v>0</v>
      </c>
      <c r="K33" s="39"/>
      <c r="L33" s="21"/>
      <c r="M33" s="21"/>
      <c r="N33" s="21"/>
      <c r="O33" s="19">
        <f t="shared" si="3"/>
        <v>0</v>
      </c>
      <c r="P33" s="20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41"/>
      <c r="D34" s="41"/>
      <c r="E34" s="12">
        <v>0</v>
      </c>
      <c r="F34" s="12">
        <v>0</v>
      </c>
      <c r="G34" s="36"/>
      <c r="H34" s="12"/>
      <c r="I34" s="12">
        <v>0</v>
      </c>
      <c r="J34" s="47">
        <v>0</v>
      </c>
      <c r="K34" s="39">
        <v>0</v>
      </c>
      <c r="L34" s="21"/>
      <c r="M34" s="21"/>
      <c r="N34" s="21"/>
      <c r="O34" s="19">
        <f t="shared" si="3"/>
        <v>0</v>
      </c>
      <c r="P34" s="20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2">
        <f aca="true" t="shared" si="19" ref="C35:D35">SUM(C36:C38)</f>
        <v>0</v>
      </c>
      <c r="D35" s="32">
        <f t="shared" si="19"/>
        <v>0</v>
      </c>
      <c r="E35" s="32">
        <v>0</v>
      </c>
      <c r="F35" s="32">
        <v>0</v>
      </c>
      <c r="G35" s="32">
        <f aca="true" t="shared" si="20" ref="G35:H35">SUM(G36:G38)</f>
        <v>0</v>
      </c>
      <c r="H35" s="32">
        <f t="shared" si="20"/>
        <v>16</v>
      </c>
      <c r="I35" s="32">
        <v>0</v>
      </c>
      <c r="J35" s="46">
        <f>SUM(J36:J38)</f>
        <v>0</v>
      </c>
      <c r="K35" s="37"/>
      <c r="L35" s="21"/>
      <c r="M35" s="21"/>
      <c r="N35" s="21"/>
      <c r="O35" s="19">
        <f t="shared" si="3"/>
        <v>0</v>
      </c>
      <c r="P35" s="20">
        <f t="shared" si="4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12"/>
      <c r="D36" s="12"/>
      <c r="E36" s="12">
        <v>0</v>
      </c>
      <c r="F36" s="12">
        <v>0</v>
      </c>
      <c r="G36" s="36"/>
      <c r="H36" s="12">
        <v>16</v>
      </c>
      <c r="I36" s="12">
        <v>0</v>
      </c>
      <c r="J36" s="47">
        <v>0</v>
      </c>
      <c r="K36" s="39"/>
      <c r="L36" s="21"/>
      <c r="M36" s="21"/>
      <c r="N36" s="21"/>
      <c r="O36" s="19">
        <f t="shared" si="3"/>
        <v>0</v>
      </c>
      <c r="P36" s="20">
        <f t="shared" si="4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12"/>
      <c r="D37" s="12"/>
      <c r="E37" s="12">
        <v>0</v>
      </c>
      <c r="F37" s="12">
        <v>0</v>
      </c>
      <c r="G37" s="36"/>
      <c r="H37" s="12"/>
      <c r="I37" s="12">
        <v>0</v>
      </c>
      <c r="J37" s="47">
        <v>0</v>
      </c>
      <c r="K37" s="39"/>
      <c r="L37" s="21"/>
      <c r="M37" s="21"/>
      <c r="N37" s="21"/>
      <c r="O37" s="19">
        <f t="shared" si="3"/>
        <v>0</v>
      </c>
      <c r="P37" s="20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12"/>
      <c r="D38" s="12"/>
      <c r="E38" s="12">
        <v>0</v>
      </c>
      <c r="F38" s="12">
        <v>0</v>
      </c>
      <c r="G38" s="36"/>
      <c r="H38" s="12"/>
      <c r="I38" s="12">
        <v>0</v>
      </c>
      <c r="J38" s="47">
        <v>0</v>
      </c>
      <c r="K38" s="39"/>
      <c r="L38" s="21"/>
      <c r="M38" s="21"/>
      <c r="N38" s="21"/>
      <c r="O38" s="19">
        <f t="shared" si="3"/>
        <v>0</v>
      </c>
      <c r="P38" s="20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12"/>
      <c r="D39" s="12"/>
      <c r="E39" s="12">
        <v>0</v>
      </c>
      <c r="F39" s="12">
        <v>0</v>
      </c>
      <c r="G39" s="36"/>
      <c r="H39" s="12"/>
      <c r="I39" s="12">
        <v>0</v>
      </c>
      <c r="J39" s="47">
        <v>0</v>
      </c>
      <c r="K39" s="39"/>
      <c r="L39" s="19"/>
      <c r="M39" s="19"/>
      <c r="N39" s="19"/>
      <c r="O39" s="19">
        <f t="shared" si="3"/>
        <v>0</v>
      </c>
      <c r="P39" s="20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41">
        <v>444</v>
      </c>
      <c r="D40" s="41"/>
      <c r="E40" s="32">
        <v>0</v>
      </c>
      <c r="F40" s="32">
        <v>0</v>
      </c>
      <c r="G40" s="12">
        <v>1199</v>
      </c>
      <c r="H40" s="12"/>
      <c r="I40" s="12">
        <v>428</v>
      </c>
      <c r="J40" s="47">
        <v>0</v>
      </c>
      <c r="K40" s="39"/>
      <c r="L40" s="19"/>
      <c r="M40" s="19"/>
      <c r="N40" s="19"/>
      <c r="O40" s="19">
        <f t="shared" si="3"/>
        <v>2071</v>
      </c>
      <c r="P40" s="20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12"/>
      <c r="D41" s="12"/>
      <c r="E41" s="12">
        <v>0</v>
      </c>
      <c r="F41" s="12">
        <v>0</v>
      </c>
      <c r="G41" s="36"/>
      <c r="H41" s="12"/>
      <c r="I41" s="12">
        <v>0</v>
      </c>
      <c r="J41" s="47">
        <v>0</v>
      </c>
      <c r="K41" s="39"/>
      <c r="L41" s="19"/>
      <c r="M41" s="19"/>
      <c r="N41" s="19"/>
      <c r="O41" s="19">
        <f t="shared" si="3"/>
        <v>0</v>
      </c>
      <c r="P41" s="20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12"/>
      <c r="D42" s="12"/>
      <c r="E42" s="12">
        <v>0</v>
      </c>
      <c r="F42" s="12">
        <v>0</v>
      </c>
      <c r="G42" s="36"/>
      <c r="H42" s="12"/>
      <c r="I42" s="12">
        <v>0</v>
      </c>
      <c r="J42" s="47">
        <v>0</v>
      </c>
      <c r="K42" s="39"/>
      <c r="L42" s="19"/>
      <c r="M42" s="19"/>
      <c r="N42" s="19"/>
      <c r="O42" s="19">
        <f t="shared" si="3"/>
        <v>0</v>
      </c>
      <c r="P42" s="20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36"/>
      <c r="H43" s="12"/>
      <c r="I43" s="12">
        <v>0</v>
      </c>
      <c r="J43" s="47">
        <v>0</v>
      </c>
      <c r="K43" s="39"/>
      <c r="L43" s="19"/>
      <c r="M43" s="19"/>
      <c r="N43" s="19"/>
      <c r="O43" s="19">
        <f t="shared" si="3"/>
        <v>0</v>
      </c>
      <c r="P43" s="20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36"/>
      <c r="H44" s="12"/>
      <c r="I44" s="12">
        <v>0</v>
      </c>
      <c r="J44" s="47">
        <v>0</v>
      </c>
      <c r="K44" s="39"/>
      <c r="L44" s="19"/>
      <c r="M44" s="19"/>
      <c r="N44" s="19"/>
      <c r="O44" s="19">
        <f t="shared" si="3"/>
        <v>0</v>
      </c>
      <c r="P44" s="20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4">
        <f>C6+C12+C23+C29+C35+C40</f>
        <v>16099</v>
      </c>
      <c r="D45" s="34">
        <f>D20</f>
        <v>28</v>
      </c>
      <c r="E45" s="32">
        <v>12175</v>
      </c>
      <c r="F45" s="32">
        <v>0</v>
      </c>
      <c r="G45" s="32">
        <f aca="true" t="shared" si="21" ref="G45:H45">SUM(G4,G39:G44)</f>
        <v>6371</v>
      </c>
      <c r="H45" s="32">
        <f t="shared" si="21"/>
        <v>16</v>
      </c>
      <c r="I45" s="45">
        <f>SUM(I4,I40)</f>
        <v>3287</v>
      </c>
      <c r="J45" s="49">
        <f aca="true" t="shared" si="22" ref="J45">J4+SUM(J39:J44)</f>
        <v>0</v>
      </c>
      <c r="K45" s="40">
        <f>K4+K40</f>
        <v>27438.784</v>
      </c>
      <c r="L45" s="23"/>
      <c r="M45" s="23"/>
      <c r="N45" s="23"/>
      <c r="O45" s="23">
        <f t="shared" si="3"/>
        <v>65370.784</v>
      </c>
      <c r="P45" s="24">
        <f t="shared" si="4"/>
        <v>44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ED84-A07E-4234-B245-6F073E9EF9AB}">
  <dimension ref="A1:AY127"/>
  <sheetViews>
    <sheetView tabSelected="1" zoomScale="90" zoomScaleNormal="9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H4" sqref="H4:H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6" width="15.421875" style="5" customWidth="1"/>
    <col min="17" max="16384" width="9.140625" style="5" customWidth="1"/>
  </cols>
  <sheetData>
    <row r="1" ht="15">
      <c r="A1" s="18" t="s">
        <v>90</v>
      </c>
    </row>
    <row r="2" spans="1:16" s="7" customFormat="1" ht="15" customHeight="1">
      <c r="A2" s="8"/>
      <c r="B2" s="9"/>
      <c r="C2" s="62" t="s">
        <v>69</v>
      </c>
      <c r="D2" s="62"/>
      <c r="E2" s="62" t="s">
        <v>70</v>
      </c>
      <c r="F2" s="62"/>
      <c r="G2" s="62" t="s">
        <v>71</v>
      </c>
      <c r="H2" s="62"/>
      <c r="I2" s="62" t="s">
        <v>72</v>
      </c>
      <c r="J2" s="62"/>
      <c r="K2" s="62" t="s">
        <v>73</v>
      </c>
      <c r="L2" s="62"/>
      <c r="M2" s="64" t="s">
        <v>89</v>
      </c>
      <c r="N2" s="65"/>
      <c r="O2" s="62" t="s">
        <v>85</v>
      </c>
      <c r="P2" s="63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 aca="true" t="shared" si="0" ref="C4">C5+C22</f>
        <v>139</v>
      </c>
      <c r="D4" s="32">
        <f>D5+D22</f>
        <v>4</v>
      </c>
      <c r="E4" s="32">
        <v>85</v>
      </c>
      <c r="F4" s="32">
        <v>1</v>
      </c>
      <c r="G4" s="32">
        <f aca="true" t="shared" si="1" ref="G4">G5+G22</f>
        <v>31</v>
      </c>
      <c r="H4" s="32">
        <f>H5+H22</f>
        <v>3</v>
      </c>
      <c r="I4" s="42">
        <f>I5+I22+I29</f>
        <v>25</v>
      </c>
      <c r="J4" s="32">
        <v>0</v>
      </c>
      <c r="K4" s="32">
        <f>K5+K22</f>
        <v>37</v>
      </c>
      <c r="L4" s="19"/>
      <c r="M4" s="19"/>
      <c r="N4" s="19"/>
      <c r="O4" s="19">
        <f>C4+E4+G4+I4+K4+M4</f>
        <v>317</v>
      </c>
      <c r="P4" s="20">
        <f>D4+F4+H4+J4+L4+N4</f>
        <v>8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C6+C12+C18</f>
        <v>117</v>
      </c>
      <c r="D5" s="32">
        <f>D6+D12+D18</f>
        <v>4</v>
      </c>
      <c r="E5" s="32">
        <v>85</v>
      </c>
      <c r="F5" s="32">
        <v>1</v>
      </c>
      <c r="G5" s="32">
        <f aca="true" t="shared" si="2" ref="G5">SUM(G6,G18,G12)</f>
        <v>23</v>
      </c>
      <c r="H5" s="32"/>
      <c r="I5" s="42">
        <f>SUM(I12,I6)</f>
        <v>19</v>
      </c>
      <c r="J5" s="32">
        <v>0</v>
      </c>
      <c r="K5" s="32">
        <f>K6+K12</f>
        <v>33</v>
      </c>
      <c r="L5" s="19"/>
      <c r="M5" s="19"/>
      <c r="N5" s="19"/>
      <c r="O5" s="19">
        <f aca="true" t="shared" si="3" ref="O5:O45">C5+E5+G5+I5+K5+M5</f>
        <v>277</v>
      </c>
      <c r="P5" s="20">
        <f aca="true" t="shared" si="4" ref="P5:P45">D5+F5+H5+J5+L5+N5</f>
        <v>5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102</v>
      </c>
      <c r="D6" s="32"/>
      <c r="E6" s="32">
        <v>73</v>
      </c>
      <c r="F6" s="32">
        <v>0</v>
      </c>
      <c r="G6" s="32">
        <f aca="true" t="shared" si="5" ref="G6">SUM(G7:G11)</f>
        <v>20</v>
      </c>
      <c r="H6" s="32"/>
      <c r="I6" s="42">
        <f>SUM(I7:I11)</f>
        <v>17</v>
      </c>
      <c r="J6" s="32">
        <v>0</v>
      </c>
      <c r="K6" s="32">
        <f>K7</f>
        <v>33</v>
      </c>
      <c r="L6" s="21"/>
      <c r="M6" s="21"/>
      <c r="N6" s="21"/>
      <c r="O6" s="19">
        <f t="shared" si="3"/>
        <v>245</v>
      </c>
      <c r="P6" s="20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12">
        <v>90</v>
      </c>
      <c r="D7" s="12"/>
      <c r="E7" s="12">
        <v>25</v>
      </c>
      <c r="F7" s="12">
        <v>0</v>
      </c>
      <c r="G7" s="12">
        <v>20</v>
      </c>
      <c r="H7" s="12"/>
      <c r="I7" s="12">
        <v>12</v>
      </c>
      <c r="J7" s="12">
        <v>0</v>
      </c>
      <c r="K7" s="41">
        <v>33</v>
      </c>
      <c r="L7" s="21"/>
      <c r="M7" s="21"/>
      <c r="N7" s="21"/>
      <c r="O7" s="19">
        <f t="shared" si="3"/>
        <v>180</v>
      </c>
      <c r="P7" s="20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41"/>
      <c r="D8" s="12"/>
      <c r="E8" s="12">
        <v>0</v>
      </c>
      <c r="F8" s="12">
        <v>0</v>
      </c>
      <c r="G8" s="36"/>
      <c r="H8" s="12"/>
      <c r="I8" s="12">
        <v>0</v>
      </c>
      <c r="J8" s="12">
        <v>0</v>
      </c>
      <c r="K8" s="41"/>
      <c r="L8" s="21"/>
      <c r="M8" s="21"/>
      <c r="N8" s="21"/>
      <c r="O8" s="19">
        <f t="shared" si="3"/>
        <v>0</v>
      </c>
      <c r="P8" s="20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12">
        <v>11</v>
      </c>
      <c r="D9" s="12"/>
      <c r="E9" s="12">
        <v>13</v>
      </c>
      <c r="F9" s="12">
        <v>0</v>
      </c>
      <c r="G9" s="12"/>
      <c r="H9" s="12"/>
      <c r="I9" s="12">
        <v>1</v>
      </c>
      <c r="J9" s="12">
        <v>0</v>
      </c>
      <c r="K9" s="41"/>
      <c r="L9" s="21"/>
      <c r="M9" s="21"/>
      <c r="N9" s="21"/>
      <c r="O9" s="19">
        <f t="shared" si="3"/>
        <v>25</v>
      </c>
      <c r="P9" s="20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41"/>
      <c r="D10" s="12"/>
      <c r="E10" s="12">
        <v>35</v>
      </c>
      <c r="F10" s="12">
        <v>0</v>
      </c>
      <c r="G10" s="36"/>
      <c r="H10" s="12"/>
      <c r="I10" s="12">
        <v>4</v>
      </c>
      <c r="J10" s="12">
        <v>0</v>
      </c>
      <c r="K10" s="12"/>
      <c r="L10" s="21"/>
      <c r="M10" s="21"/>
      <c r="N10" s="21"/>
      <c r="O10" s="19">
        <f t="shared" si="3"/>
        <v>39</v>
      </c>
      <c r="P10" s="20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41">
        <v>1</v>
      </c>
      <c r="D11" s="12"/>
      <c r="E11" s="12">
        <v>0</v>
      </c>
      <c r="F11" s="12">
        <v>0</v>
      </c>
      <c r="G11" s="36"/>
      <c r="H11" s="12"/>
      <c r="I11" s="12">
        <v>0</v>
      </c>
      <c r="J11" s="12">
        <v>0</v>
      </c>
      <c r="K11" s="12"/>
      <c r="L11" s="21"/>
      <c r="M11" s="21"/>
      <c r="N11" s="21"/>
      <c r="O11" s="19">
        <f t="shared" si="3"/>
        <v>1</v>
      </c>
      <c r="P11" s="20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3">
        <f>SUM(C13:C17)</f>
        <v>15</v>
      </c>
      <c r="D12" s="32"/>
      <c r="E12" s="32">
        <v>12</v>
      </c>
      <c r="F12" s="32">
        <v>0</v>
      </c>
      <c r="G12" s="35">
        <f aca="true" t="shared" si="6" ref="G12:H12">SUM(G13:G17)</f>
        <v>3</v>
      </c>
      <c r="H12" s="35">
        <f t="shared" si="6"/>
        <v>0</v>
      </c>
      <c r="I12" s="44">
        <f>SUM(I17,I14)</f>
        <v>2</v>
      </c>
      <c r="J12" s="32">
        <f>SUM(J13:J17)</f>
        <v>0</v>
      </c>
      <c r="K12" s="32">
        <f>SUM(K13:K17)</f>
        <v>0</v>
      </c>
      <c r="L12" s="21"/>
      <c r="M12" s="21"/>
      <c r="N12" s="21"/>
      <c r="O12" s="19">
        <f t="shared" si="3"/>
        <v>32</v>
      </c>
      <c r="P12" s="20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41">
        <v>1</v>
      </c>
      <c r="D13" s="12"/>
      <c r="E13" s="12">
        <v>2</v>
      </c>
      <c r="F13" s="12">
        <v>0</v>
      </c>
      <c r="G13" s="36"/>
      <c r="H13" s="12"/>
      <c r="I13" s="12">
        <v>0</v>
      </c>
      <c r="J13" s="12">
        <v>0</v>
      </c>
      <c r="K13" s="12"/>
      <c r="L13" s="21"/>
      <c r="M13" s="21"/>
      <c r="N13" s="21"/>
      <c r="O13" s="19">
        <f t="shared" si="3"/>
        <v>3</v>
      </c>
      <c r="P13" s="20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12">
        <v>12</v>
      </c>
      <c r="D14" s="12"/>
      <c r="E14" s="12">
        <v>10</v>
      </c>
      <c r="F14" s="12">
        <v>0</v>
      </c>
      <c r="G14" s="12">
        <v>1</v>
      </c>
      <c r="H14" s="12"/>
      <c r="I14" s="12">
        <v>2</v>
      </c>
      <c r="J14" s="12">
        <v>0</v>
      </c>
      <c r="K14" s="12">
        <v>0</v>
      </c>
      <c r="L14" s="21"/>
      <c r="M14" s="21"/>
      <c r="N14" s="21"/>
      <c r="O14" s="19">
        <f t="shared" si="3"/>
        <v>25</v>
      </c>
      <c r="P14" s="20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41"/>
      <c r="D15" s="12"/>
      <c r="E15" s="12">
        <v>0</v>
      </c>
      <c r="F15" s="12">
        <v>0</v>
      </c>
      <c r="G15" s="36"/>
      <c r="H15" s="12"/>
      <c r="I15" s="12">
        <v>0</v>
      </c>
      <c r="J15" s="12">
        <v>0</v>
      </c>
      <c r="K15" s="12"/>
      <c r="L15" s="21"/>
      <c r="M15" s="21"/>
      <c r="N15" s="21"/>
      <c r="O15" s="19">
        <f t="shared" si="3"/>
        <v>0</v>
      </c>
      <c r="P15" s="20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41"/>
      <c r="D16" s="12"/>
      <c r="E16" s="12">
        <v>0</v>
      </c>
      <c r="F16" s="12">
        <v>0</v>
      </c>
      <c r="G16" s="36"/>
      <c r="H16" s="12"/>
      <c r="I16" s="12">
        <v>0</v>
      </c>
      <c r="J16" s="12">
        <v>0</v>
      </c>
      <c r="K16" s="12"/>
      <c r="L16" s="21"/>
      <c r="M16" s="21"/>
      <c r="N16" s="21"/>
      <c r="O16" s="19">
        <f t="shared" si="3"/>
        <v>0</v>
      </c>
      <c r="P16" s="20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2</v>
      </c>
      <c r="D17" s="12"/>
      <c r="E17" s="12">
        <v>0</v>
      </c>
      <c r="F17" s="12">
        <v>0</v>
      </c>
      <c r="G17" s="12">
        <v>2</v>
      </c>
      <c r="H17" s="12"/>
      <c r="I17" s="12">
        <v>0</v>
      </c>
      <c r="J17" s="12">
        <v>0</v>
      </c>
      <c r="K17" s="12"/>
      <c r="L17" s="21"/>
      <c r="M17" s="21"/>
      <c r="N17" s="21"/>
      <c r="O17" s="19">
        <f t="shared" si="3"/>
        <v>4</v>
      </c>
      <c r="P17" s="20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3"/>
      <c r="D18" s="32">
        <f>D20</f>
        <v>4</v>
      </c>
      <c r="E18" s="32">
        <v>0</v>
      </c>
      <c r="F18" s="32">
        <v>1</v>
      </c>
      <c r="G18" s="32"/>
      <c r="H18" s="32"/>
      <c r="I18" s="33">
        <v>0</v>
      </c>
      <c r="J18" s="32">
        <f>SUM(J19:J21)</f>
        <v>0</v>
      </c>
      <c r="K18" s="32"/>
      <c r="L18" s="21"/>
      <c r="M18" s="21"/>
      <c r="N18" s="21"/>
      <c r="O18" s="19">
        <f t="shared" si="3"/>
        <v>0</v>
      </c>
      <c r="P18" s="20">
        <f t="shared" si="4"/>
        <v>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41"/>
      <c r="D19" s="12"/>
      <c r="E19" s="12">
        <v>0</v>
      </c>
      <c r="F19" s="12">
        <v>0</v>
      </c>
      <c r="G19" s="36"/>
      <c r="H19" s="12"/>
      <c r="I19" s="12">
        <v>0</v>
      </c>
      <c r="J19" s="12">
        <f>0</f>
        <v>0</v>
      </c>
      <c r="K19" s="12"/>
      <c r="L19" s="21"/>
      <c r="M19" s="21"/>
      <c r="N19" s="21"/>
      <c r="O19" s="19">
        <f t="shared" si="3"/>
        <v>0</v>
      </c>
      <c r="P19" s="20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41"/>
      <c r="D20" s="12">
        <v>4</v>
      </c>
      <c r="E20" s="12">
        <v>0</v>
      </c>
      <c r="F20" s="12">
        <v>1</v>
      </c>
      <c r="G20" s="36"/>
      <c r="H20" s="12"/>
      <c r="I20" s="12">
        <v>0</v>
      </c>
      <c r="J20" s="12">
        <f>0</f>
        <v>0</v>
      </c>
      <c r="K20" s="12"/>
      <c r="L20" s="21"/>
      <c r="M20" s="21"/>
      <c r="N20" s="21"/>
      <c r="O20" s="19">
        <f t="shared" si="3"/>
        <v>0</v>
      </c>
      <c r="P20" s="20">
        <f t="shared" si="4"/>
        <v>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41"/>
      <c r="D21" s="12"/>
      <c r="E21" s="12">
        <v>0</v>
      </c>
      <c r="F21" s="12">
        <v>0</v>
      </c>
      <c r="G21" s="36"/>
      <c r="H21" s="12"/>
      <c r="I21" s="12">
        <v>0</v>
      </c>
      <c r="J21" s="12">
        <f>0</f>
        <v>0</v>
      </c>
      <c r="K21" s="12"/>
      <c r="L21" s="21"/>
      <c r="M21" s="21"/>
      <c r="N21" s="21"/>
      <c r="O21" s="19">
        <f t="shared" si="3"/>
        <v>0</v>
      </c>
      <c r="P21" s="20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33">
        <f>C23+C29+C35</f>
        <v>22</v>
      </c>
      <c r="D22" s="33"/>
      <c r="E22" s="32">
        <v>0</v>
      </c>
      <c r="F22" s="32">
        <v>0</v>
      </c>
      <c r="G22" s="32">
        <f aca="true" t="shared" si="7" ref="G22">SUM(G23,G29,G35)</f>
        <v>8</v>
      </c>
      <c r="H22" s="32">
        <f>SUM(H23,H29,H35)</f>
        <v>3</v>
      </c>
      <c r="I22" s="33">
        <f>SUM(I23,I35)</f>
        <v>3</v>
      </c>
      <c r="J22" s="33">
        <f aca="true" t="shared" si="8" ref="J22">J23+J35</f>
        <v>0</v>
      </c>
      <c r="K22" s="32">
        <f>K23+K29</f>
        <v>4</v>
      </c>
      <c r="L22" s="19"/>
      <c r="M22" s="19"/>
      <c r="N22" s="19"/>
      <c r="O22" s="19">
        <f t="shared" si="3"/>
        <v>37</v>
      </c>
      <c r="P22" s="20">
        <f t="shared" si="4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3">
        <f>SUM(C25:C28)</f>
        <v>16</v>
      </c>
      <c r="D23" s="32"/>
      <c r="E23" s="32">
        <v>0</v>
      </c>
      <c r="F23" s="32">
        <v>0</v>
      </c>
      <c r="G23" s="32">
        <f aca="true" t="shared" si="9" ref="G23:H23">SUM(G24:G28)</f>
        <v>8</v>
      </c>
      <c r="H23" s="32">
        <f t="shared" si="9"/>
        <v>0</v>
      </c>
      <c r="I23" s="33">
        <f aca="true" t="shared" si="10" ref="I23">SUM(I24:I28)</f>
        <v>3</v>
      </c>
      <c r="J23" s="32">
        <f aca="true" t="shared" si="11" ref="J23">SUM(J24:J28)</f>
        <v>0</v>
      </c>
      <c r="K23" s="32">
        <f>K25</f>
        <v>4</v>
      </c>
      <c r="L23" s="21"/>
      <c r="M23" s="21"/>
      <c r="N23" s="21"/>
      <c r="O23" s="19">
        <f t="shared" si="3"/>
        <v>31</v>
      </c>
      <c r="P23" s="20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41"/>
      <c r="D24" s="12"/>
      <c r="E24" s="12">
        <v>0</v>
      </c>
      <c r="F24" s="12">
        <v>0</v>
      </c>
      <c r="G24" s="36"/>
      <c r="H24" s="12"/>
      <c r="I24" s="12">
        <v>0</v>
      </c>
      <c r="J24" s="12">
        <v>0</v>
      </c>
      <c r="K24" s="12"/>
      <c r="L24" s="21"/>
      <c r="M24" s="21"/>
      <c r="N24" s="21"/>
      <c r="O24" s="19">
        <f t="shared" si="3"/>
        <v>0</v>
      </c>
      <c r="P24" s="20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12">
        <v>16</v>
      </c>
      <c r="D25" s="12"/>
      <c r="E25" s="12">
        <v>0</v>
      </c>
      <c r="F25" s="12">
        <v>0</v>
      </c>
      <c r="G25" s="12">
        <v>8</v>
      </c>
      <c r="H25" s="12"/>
      <c r="I25" s="12">
        <v>3</v>
      </c>
      <c r="J25" s="12">
        <v>0</v>
      </c>
      <c r="K25" s="12">
        <v>4</v>
      </c>
      <c r="L25" s="21"/>
      <c r="M25" s="21"/>
      <c r="N25" s="21"/>
      <c r="O25" s="19">
        <f t="shared" si="3"/>
        <v>31</v>
      </c>
      <c r="P25" s="20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41"/>
      <c r="D26" s="12"/>
      <c r="E26" s="12">
        <v>0</v>
      </c>
      <c r="F26" s="12">
        <v>0</v>
      </c>
      <c r="G26" s="36"/>
      <c r="H26" s="12"/>
      <c r="I26" s="12">
        <v>0</v>
      </c>
      <c r="J26" s="12">
        <v>0</v>
      </c>
      <c r="K26" s="12"/>
      <c r="L26" s="21"/>
      <c r="M26" s="21"/>
      <c r="N26" s="21"/>
      <c r="O26" s="19">
        <f t="shared" si="3"/>
        <v>0</v>
      </c>
      <c r="P26" s="20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41"/>
      <c r="D27" s="12"/>
      <c r="E27" s="12">
        <v>0</v>
      </c>
      <c r="F27" s="12">
        <v>0</v>
      </c>
      <c r="G27" s="36"/>
      <c r="H27" s="12"/>
      <c r="I27" s="12">
        <v>0</v>
      </c>
      <c r="J27" s="12">
        <v>0</v>
      </c>
      <c r="K27" s="12"/>
      <c r="L27" s="21"/>
      <c r="M27" s="21"/>
      <c r="N27" s="21"/>
      <c r="O27" s="19">
        <f t="shared" si="3"/>
        <v>0</v>
      </c>
      <c r="P27" s="20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41"/>
      <c r="D28" s="12"/>
      <c r="E28" s="12">
        <v>0</v>
      </c>
      <c r="F28" s="12">
        <v>0</v>
      </c>
      <c r="G28" s="36"/>
      <c r="H28" s="12"/>
      <c r="I28" s="12">
        <v>0</v>
      </c>
      <c r="J28" s="12">
        <v>0</v>
      </c>
      <c r="K28" s="12"/>
      <c r="L28" s="21"/>
      <c r="M28" s="21"/>
      <c r="N28" s="21"/>
      <c r="O28" s="19">
        <f t="shared" si="3"/>
        <v>0</v>
      </c>
      <c r="P28" s="20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3">
        <f>SUM(C30:C34)</f>
        <v>6</v>
      </c>
      <c r="D29" s="32"/>
      <c r="E29" s="32">
        <v>0</v>
      </c>
      <c r="F29" s="32">
        <v>0</v>
      </c>
      <c r="G29" s="32"/>
      <c r="H29" s="32"/>
      <c r="I29" s="33">
        <f>SUM(I30:I34)</f>
        <v>3</v>
      </c>
      <c r="J29" s="32">
        <f>SUM(J30:J34)</f>
        <v>0</v>
      </c>
      <c r="K29" s="32">
        <v>0</v>
      </c>
      <c r="L29" s="21"/>
      <c r="M29" s="21"/>
      <c r="N29" s="21"/>
      <c r="O29" s="19">
        <f t="shared" si="3"/>
        <v>9</v>
      </c>
      <c r="P29" s="20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41"/>
      <c r="D30" s="12"/>
      <c r="E30" s="12">
        <v>0</v>
      </c>
      <c r="F30" s="12">
        <v>0</v>
      </c>
      <c r="G30" s="36"/>
      <c r="H30" s="12"/>
      <c r="I30" s="12"/>
      <c r="J30" s="12">
        <v>0</v>
      </c>
      <c r="K30" s="12">
        <v>0</v>
      </c>
      <c r="L30" s="21"/>
      <c r="M30" s="21"/>
      <c r="N30" s="21"/>
      <c r="O30" s="19">
        <f t="shared" si="3"/>
        <v>0</v>
      </c>
      <c r="P30" s="20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41">
        <v>6</v>
      </c>
      <c r="D31" s="12"/>
      <c r="E31" s="12">
        <v>0</v>
      </c>
      <c r="F31" s="12">
        <v>0</v>
      </c>
      <c r="G31" s="36"/>
      <c r="H31" s="12"/>
      <c r="I31" s="12">
        <v>3</v>
      </c>
      <c r="J31" s="12">
        <v>0</v>
      </c>
      <c r="K31" s="12">
        <v>0</v>
      </c>
      <c r="L31" s="21"/>
      <c r="M31" s="21"/>
      <c r="N31" s="21"/>
      <c r="O31" s="19">
        <f t="shared" si="3"/>
        <v>9</v>
      </c>
      <c r="P31" s="20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41"/>
      <c r="D32" s="12"/>
      <c r="E32" s="12">
        <v>0</v>
      </c>
      <c r="F32" s="12">
        <v>0</v>
      </c>
      <c r="G32" s="36"/>
      <c r="H32" s="12"/>
      <c r="I32" s="12">
        <v>0</v>
      </c>
      <c r="J32" s="12">
        <v>0</v>
      </c>
      <c r="K32" s="12"/>
      <c r="L32" s="21"/>
      <c r="M32" s="21"/>
      <c r="N32" s="21"/>
      <c r="O32" s="19">
        <f t="shared" si="3"/>
        <v>0</v>
      </c>
      <c r="P32" s="20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41"/>
      <c r="D33" s="12"/>
      <c r="E33" s="12">
        <v>0</v>
      </c>
      <c r="F33" s="12">
        <v>0</v>
      </c>
      <c r="G33" s="36"/>
      <c r="H33" s="12"/>
      <c r="I33" s="12">
        <v>0</v>
      </c>
      <c r="J33" s="12">
        <v>0</v>
      </c>
      <c r="K33" s="12"/>
      <c r="L33" s="21"/>
      <c r="M33" s="21"/>
      <c r="N33" s="21"/>
      <c r="O33" s="19">
        <f t="shared" si="3"/>
        <v>0</v>
      </c>
      <c r="P33" s="20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41"/>
      <c r="D34" s="12"/>
      <c r="E34" s="12">
        <v>0</v>
      </c>
      <c r="F34" s="12">
        <v>0</v>
      </c>
      <c r="G34" s="36"/>
      <c r="H34" s="12"/>
      <c r="I34" s="12">
        <v>0</v>
      </c>
      <c r="J34" s="12">
        <v>0</v>
      </c>
      <c r="K34" s="12"/>
      <c r="L34" s="21"/>
      <c r="M34" s="21"/>
      <c r="N34" s="21"/>
      <c r="O34" s="19">
        <f t="shared" si="3"/>
        <v>0</v>
      </c>
      <c r="P34" s="20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3"/>
      <c r="D35" s="32"/>
      <c r="E35" s="32">
        <v>0</v>
      </c>
      <c r="F35" s="32">
        <v>0</v>
      </c>
      <c r="G35" s="32"/>
      <c r="H35" s="32">
        <f aca="true" t="shared" si="12" ref="H35">SUM(H36:H38)</f>
        <v>3</v>
      </c>
      <c r="I35" s="33">
        <v>0</v>
      </c>
      <c r="J35" s="32">
        <f>SUM(J36:J38)</f>
        <v>0</v>
      </c>
      <c r="K35" s="32"/>
      <c r="L35" s="21"/>
      <c r="M35" s="21"/>
      <c r="N35" s="21"/>
      <c r="O35" s="19">
        <f t="shared" si="3"/>
        <v>0</v>
      </c>
      <c r="P35" s="20">
        <f t="shared" si="4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41"/>
      <c r="D36" s="12"/>
      <c r="E36" s="12">
        <v>0</v>
      </c>
      <c r="F36" s="12">
        <v>0</v>
      </c>
      <c r="G36" s="36"/>
      <c r="H36" s="12">
        <v>3</v>
      </c>
      <c r="I36" s="12">
        <v>0</v>
      </c>
      <c r="J36" s="12">
        <v>0</v>
      </c>
      <c r="K36" s="12"/>
      <c r="L36" s="21"/>
      <c r="M36" s="21"/>
      <c r="N36" s="21"/>
      <c r="O36" s="19">
        <f t="shared" si="3"/>
        <v>0</v>
      </c>
      <c r="P36" s="20">
        <f t="shared" si="4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41"/>
      <c r="E37" s="12">
        <v>0</v>
      </c>
      <c r="F37" s="12">
        <v>0</v>
      </c>
      <c r="G37" s="36"/>
      <c r="H37" s="12"/>
      <c r="I37" s="12">
        <v>0</v>
      </c>
      <c r="J37" s="12">
        <v>0</v>
      </c>
      <c r="K37" s="12"/>
      <c r="L37" s="21"/>
      <c r="M37" s="21"/>
      <c r="N37" s="21"/>
      <c r="O37" s="19">
        <f t="shared" si="3"/>
        <v>0</v>
      </c>
      <c r="P37" s="20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41"/>
      <c r="D38" s="12"/>
      <c r="E38" s="12">
        <v>0</v>
      </c>
      <c r="F38" s="12">
        <v>0</v>
      </c>
      <c r="G38" s="36"/>
      <c r="H38" s="12"/>
      <c r="I38" s="12">
        <v>0</v>
      </c>
      <c r="J38" s="12">
        <v>0</v>
      </c>
      <c r="K38" s="12"/>
      <c r="L38" s="21"/>
      <c r="M38" s="21"/>
      <c r="N38" s="21"/>
      <c r="O38" s="19">
        <f t="shared" si="3"/>
        <v>0</v>
      </c>
      <c r="P38" s="20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41"/>
      <c r="D39" s="12"/>
      <c r="E39" s="12">
        <v>0</v>
      </c>
      <c r="F39" s="12">
        <v>0</v>
      </c>
      <c r="G39" s="36"/>
      <c r="H39" s="12"/>
      <c r="I39" s="12">
        <v>0</v>
      </c>
      <c r="J39" s="12">
        <v>0</v>
      </c>
      <c r="K39" s="12"/>
      <c r="L39" s="19"/>
      <c r="M39" s="19"/>
      <c r="N39" s="19"/>
      <c r="O39" s="19">
        <f t="shared" si="3"/>
        <v>0</v>
      </c>
      <c r="P39" s="20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12">
        <v>2</v>
      </c>
      <c r="D40" s="12"/>
      <c r="E40" s="32">
        <v>0</v>
      </c>
      <c r="F40" s="32">
        <v>0</v>
      </c>
      <c r="G40" s="12">
        <v>12</v>
      </c>
      <c r="H40" s="12"/>
      <c r="I40" s="12">
        <v>10</v>
      </c>
      <c r="J40" s="12">
        <v>0</v>
      </c>
      <c r="K40" s="12">
        <v>0</v>
      </c>
      <c r="L40" s="19"/>
      <c r="M40" s="19"/>
      <c r="N40" s="19"/>
      <c r="O40" s="19">
        <f t="shared" si="3"/>
        <v>24</v>
      </c>
      <c r="P40" s="20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41"/>
      <c r="D41" s="12"/>
      <c r="E41" s="12">
        <v>0</v>
      </c>
      <c r="F41" s="12">
        <v>0</v>
      </c>
      <c r="G41" s="36"/>
      <c r="H41" s="12"/>
      <c r="I41" s="12">
        <v>0</v>
      </c>
      <c r="J41" s="12">
        <v>0</v>
      </c>
      <c r="K41" s="12"/>
      <c r="L41" s="19"/>
      <c r="M41" s="19"/>
      <c r="N41" s="19"/>
      <c r="O41" s="19">
        <f t="shared" si="3"/>
        <v>0</v>
      </c>
      <c r="P41" s="20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41"/>
      <c r="D42" s="12"/>
      <c r="E42" s="12">
        <v>0</v>
      </c>
      <c r="F42" s="12">
        <v>0</v>
      </c>
      <c r="G42" s="36"/>
      <c r="H42" s="12"/>
      <c r="I42" s="12">
        <v>0</v>
      </c>
      <c r="J42" s="12">
        <v>0</v>
      </c>
      <c r="K42" s="12"/>
      <c r="L42" s="19"/>
      <c r="M42" s="19"/>
      <c r="N42" s="19"/>
      <c r="O42" s="19">
        <f t="shared" si="3"/>
        <v>0</v>
      </c>
      <c r="P42" s="20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36"/>
      <c r="H43" s="12"/>
      <c r="I43" s="12">
        <v>0</v>
      </c>
      <c r="J43" s="12">
        <v>0</v>
      </c>
      <c r="K43" s="12"/>
      <c r="L43" s="19"/>
      <c r="M43" s="19"/>
      <c r="N43" s="19"/>
      <c r="O43" s="19">
        <f t="shared" si="3"/>
        <v>0</v>
      </c>
      <c r="P43" s="20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36"/>
      <c r="H44" s="12"/>
      <c r="I44" s="12">
        <v>0</v>
      </c>
      <c r="J44" s="12">
        <v>0</v>
      </c>
      <c r="K44" s="12"/>
      <c r="L44" s="19"/>
      <c r="M44" s="19"/>
      <c r="N44" s="19"/>
      <c r="O44" s="19">
        <f t="shared" si="3"/>
        <v>0</v>
      </c>
      <c r="P44" s="20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2">
        <f>C4+C40</f>
        <v>141</v>
      </c>
      <c r="D45" s="32">
        <f>D20</f>
        <v>4</v>
      </c>
      <c r="E45" s="32">
        <v>85</v>
      </c>
      <c r="F45" s="32">
        <v>1</v>
      </c>
      <c r="G45" s="32">
        <f aca="true" t="shared" si="13" ref="G45:H45">SUM(G4,G39:G44)</f>
        <v>43</v>
      </c>
      <c r="H45" s="32">
        <f t="shared" si="13"/>
        <v>3</v>
      </c>
      <c r="I45" s="50">
        <f>SUM(I4,I40)</f>
        <v>35</v>
      </c>
      <c r="J45" s="45">
        <f>J4+SUM(J39:J44)</f>
        <v>0</v>
      </c>
      <c r="K45" s="33">
        <f>K4+K40</f>
        <v>37</v>
      </c>
      <c r="L45" s="23"/>
      <c r="M45" s="23"/>
      <c r="N45" s="23"/>
      <c r="O45" s="23">
        <f t="shared" si="3"/>
        <v>341</v>
      </c>
      <c r="P45" s="24">
        <f t="shared" si="4"/>
        <v>8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4DD4E-6AC3-4A47-AB23-6083C5EC7942}">
  <dimension ref="A1:AY127"/>
  <sheetViews>
    <sheetView zoomScale="90" zoomScaleNormal="9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K4" sqref="K4:K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6" width="15.421875" style="5" customWidth="1"/>
    <col min="17" max="16384" width="9.140625" style="5" customWidth="1"/>
  </cols>
  <sheetData>
    <row r="1" ht="15">
      <c r="A1" s="18" t="s">
        <v>91</v>
      </c>
    </row>
    <row r="2" spans="1:16" s="7" customFormat="1" ht="15" customHeight="1">
      <c r="A2" s="8"/>
      <c r="B2" s="9"/>
      <c r="C2" s="62" t="s">
        <v>69</v>
      </c>
      <c r="D2" s="62"/>
      <c r="E2" s="62" t="s">
        <v>70</v>
      </c>
      <c r="F2" s="62"/>
      <c r="G2" s="62" t="s">
        <v>71</v>
      </c>
      <c r="H2" s="62"/>
      <c r="I2" s="62" t="s">
        <v>72</v>
      </c>
      <c r="J2" s="62"/>
      <c r="K2" s="62" t="s">
        <v>73</v>
      </c>
      <c r="L2" s="62"/>
      <c r="M2" s="64" t="s">
        <v>89</v>
      </c>
      <c r="N2" s="65"/>
      <c r="O2" s="62" t="s">
        <v>85</v>
      </c>
      <c r="P2" s="63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4">
        <f aca="true" t="shared" si="0" ref="C4">C5+C22</f>
        <v>131</v>
      </c>
      <c r="D4" s="34">
        <f>D5+D22</f>
        <v>4</v>
      </c>
      <c r="E4" s="32">
        <v>76</v>
      </c>
      <c r="F4" s="32">
        <v>0</v>
      </c>
      <c r="G4" s="32">
        <f aca="true" t="shared" si="1" ref="G4:H4">G5+G22</f>
        <v>13</v>
      </c>
      <c r="H4" s="32">
        <f t="shared" si="1"/>
        <v>3</v>
      </c>
      <c r="I4" s="42">
        <f>SUM(I5,I22,I29)</f>
        <v>25</v>
      </c>
      <c r="J4" s="32">
        <v>0</v>
      </c>
      <c r="K4" s="32">
        <f>K5+K22</f>
        <v>48</v>
      </c>
      <c r="L4" s="19"/>
      <c r="M4" s="19"/>
      <c r="N4" s="19"/>
      <c r="O4" s="19">
        <f>C4+E4+G4+I4+K4+M4</f>
        <v>293</v>
      </c>
      <c r="P4" s="20">
        <f>D4+F4+H4+J4+L4+N4</f>
        <v>7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4">
        <f>C6+C12+C18</f>
        <v>121</v>
      </c>
      <c r="D5" s="34">
        <f>D6+D12+D18</f>
        <v>4</v>
      </c>
      <c r="E5" s="32">
        <v>74</v>
      </c>
      <c r="F5" s="32">
        <v>0</v>
      </c>
      <c r="G5" s="32">
        <f aca="true" t="shared" si="2" ref="G5:H5">SUM(G6,G18,G12)</f>
        <v>11</v>
      </c>
      <c r="H5" s="32">
        <f t="shared" si="2"/>
        <v>0</v>
      </c>
      <c r="I5" s="42">
        <f>SUM(I12,I6)</f>
        <v>20</v>
      </c>
      <c r="J5" s="32">
        <v>0</v>
      </c>
      <c r="K5" s="32">
        <f>K6+K12</f>
        <v>44</v>
      </c>
      <c r="L5" s="19"/>
      <c r="M5" s="19"/>
      <c r="N5" s="19"/>
      <c r="O5" s="19">
        <f aca="true" t="shared" si="3" ref="O5:O45">C5+E5+G5+I5+K5+M5</f>
        <v>270</v>
      </c>
      <c r="P5" s="20">
        <f aca="true" t="shared" si="4" ref="P5:P45">D5+F5+H5+J5+L5+N5</f>
        <v>4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4">
        <f aca="true" t="shared" si="5" ref="C6:D6">SUM(C7:C11)</f>
        <v>108</v>
      </c>
      <c r="D6" s="34">
        <f t="shared" si="5"/>
        <v>0</v>
      </c>
      <c r="E6" s="32">
        <v>65</v>
      </c>
      <c r="F6" s="32">
        <v>0</v>
      </c>
      <c r="G6" s="32">
        <f aca="true" t="shared" si="6" ref="G6:H6">SUM(G7:G11)</f>
        <v>8</v>
      </c>
      <c r="H6" s="32">
        <f t="shared" si="6"/>
        <v>0</v>
      </c>
      <c r="I6" s="42">
        <f>SUM(I7:I11)</f>
        <v>17</v>
      </c>
      <c r="J6" s="32">
        <v>0</v>
      </c>
      <c r="K6" s="12">
        <f>SUM(K7:K11)</f>
        <v>43</v>
      </c>
      <c r="L6" s="21"/>
      <c r="M6" s="21"/>
      <c r="N6" s="21"/>
      <c r="O6" s="19">
        <f t="shared" si="3"/>
        <v>241</v>
      </c>
      <c r="P6" s="20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41">
        <v>95</v>
      </c>
      <c r="D7" s="41"/>
      <c r="E7" s="12">
        <v>23</v>
      </c>
      <c r="F7" s="12">
        <v>0</v>
      </c>
      <c r="G7" s="12">
        <v>8</v>
      </c>
      <c r="H7" s="12"/>
      <c r="I7" s="12">
        <v>8</v>
      </c>
      <c r="J7" s="12">
        <v>0</v>
      </c>
      <c r="K7" s="12">
        <v>43</v>
      </c>
      <c r="L7" s="21"/>
      <c r="M7" s="21"/>
      <c r="N7" s="21"/>
      <c r="O7" s="19">
        <f t="shared" si="3"/>
        <v>177</v>
      </c>
      <c r="P7" s="20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41"/>
      <c r="D8" s="41"/>
      <c r="E8" s="12">
        <v>0</v>
      </c>
      <c r="F8" s="12">
        <v>0</v>
      </c>
      <c r="G8" s="36"/>
      <c r="H8" s="12"/>
      <c r="I8" s="12">
        <v>0</v>
      </c>
      <c r="J8" s="12">
        <v>0</v>
      </c>
      <c r="K8" s="12"/>
      <c r="L8" s="21"/>
      <c r="M8" s="21"/>
      <c r="N8" s="21"/>
      <c r="O8" s="19">
        <f t="shared" si="3"/>
        <v>0</v>
      </c>
      <c r="P8" s="20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41">
        <v>10</v>
      </c>
      <c r="D9" s="41"/>
      <c r="E9" s="12">
        <v>13</v>
      </c>
      <c r="F9" s="12">
        <v>0</v>
      </c>
      <c r="G9" s="12"/>
      <c r="H9" s="12"/>
      <c r="I9" s="12">
        <v>4</v>
      </c>
      <c r="J9" s="12">
        <v>0</v>
      </c>
      <c r="K9" s="12">
        <v>0</v>
      </c>
      <c r="L9" s="21"/>
      <c r="M9" s="21"/>
      <c r="N9" s="21"/>
      <c r="O9" s="19">
        <f t="shared" si="3"/>
        <v>27</v>
      </c>
      <c r="P9" s="20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41"/>
      <c r="D10" s="41"/>
      <c r="E10" s="12">
        <v>29</v>
      </c>
      <c r="F10" s="12">
        <v>0</v>
      </c>
      <c r="G10" s="36"/>
      <c r="H10" s="12"/>
      <c r="I10" s="12">
        <v>5</v>
      </c>
      <c r="J10" s="12">
        <v>0</v>
      </c>
      <c r="K10" s="12"/>
      <c r="L10" s="21"/>
      <c r="M10" s="21"/>
      <c r="N10" s="21"/>
      <c r="O10" s="19">
        <f t="shared" si="3"/>
        <v>34</v>
      </c>
      <c r="P10" s="20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41">
        <v>3</v>
      </c>
      <c r="D11" s="41"/>
      <c r="E11" s="12">
        <v>0</v>
      </c>
      <c r="F11" s="12">
        <v>0</v>
      </c>
      <c r="G11" s="36"/>
      <c r="H11" s="12"/>
      <c r="I11" s="12">
        <v>0</v>
      </c>
      <c r="J11" s="12">
        <v>0</v>
      </c>
      <c r="K11" s="12"/>
      <c r="L11" s="21"/>
      <c r="M11" s="21"/>
      <c r="N11" s="21"/>
      <c r="O11" s="19">
        <f t="shared" si="3"/>
        <v>3</v>
      </c>
      <c r="P11" s="20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3">
        <f aca="true" t="shared" si="7" ref="C12:D12">SUM(C13:C17)</f>
        <v>13</v>
      </c>
      <c r="D12" s="33">
        <f t="shared" si="7"/>
        <v>0</v>
      </c>
      <c r="E12" s="32">
        <v>9</v>
      </c>
      <c r="F12" s="32">
        <v>0</v>
      </c>
      <c r="G12" s="35">
        <f aca="true" t="shared" si="8" ref="G12:H12">SUM(G13:G17)</f>
        <v>3</v>
      </c>
      <c r="H12" s="35">
        <f t="shared" si="8"/>
        <v>0</v>
      </c>
      <c r="I12" s="44">
        <f>SUM(I13:I16)</f>
        <v>3</v>
      </c>
      <c r="J12" s="32">
        <f>SUM(J13:J17)</f>
        <v>0</v>
      </c>
      <c r="K12" s="32">
        <f>SUM(K13:K17)</f>
        <v>1</v>
      </c>
      <c r="L12" s="21"/>
      <c r="M12" s="21"/>
      <c r="N12" s="21"/>
      <c r="O12" s="19">
        <f t="shared" si="3"/>
        <v>29</v>
      </c>
      <c r="P12" s="20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41"/>
      <c r="D13" s="41"/>
      <c r="E13" s="12">
        <v>0</v>
      </c>
      <c r="F13" s="12">
        <v>0</v>
      </c>
      <c r="G13" s="36"/>
      <c r="H13" s="12"/>
      <c r="I13" s="12"/>
      <c r="J13" s="12">
        <v>0</v>
      </c>
      <c r="K13" s="12"/>
      <c r="L13" s="21"/>
      <c r="M13" s="21"/>
      <c r="N13" s="21"/>
      <c r="O13" s="19">
        <f t="shared" si="3"/>
        <v>0</v>
      </c>
      <c r="P13" s="20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41">
        <v>11</v>
      </c>
      <c r="D14" s="41"/>
      <c r="E14" s="12">
        <v>9</v>
      </c>
      <c r="F14" s="12">
        <v>0</v>
      </c>
      <c r="G14" s="12"/>
      <c r="H14" s="12"/>
      <c r="I14" s="12">
        <v>3</v>
      </c>
      <c r="J14" s="12">
        <v>0</v>
      </c>
      <c r="K14" s="12">
        <v>1</v>
      </c>
      <c r="L14" s="21"/>
      <c r="M14" s="21"/>
      <c r="N14" s="21"/>
      <c r="O14" s="19">
        <f t="shared" si="3"/>
        <v>24</v>
      </c>
      <c r="P14" s="20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41"/>
      <c r="D15" s="41"/>
      <c r="E15" s="12">
        <v>0</v>
      </c>
      <c r="F15" s="12">
        <v>0</v>
      </c>
      <c r="G15" s="36"/>
      <c r="H15" s="12"/>
      <c r="I15" s="12">
        <v>0</v>
      </c>
      <c r="J15" s="12">
        <v>0</v>
      </c>
      <c r="K15" s="12"/>
      <c r="L15" s="21"/>
      <c r="M15" s="21"/>
      <c r="N15" s="21"/>
      <c r="O15" s="19">
        <f t="shared" si="3"/>
        <v>0</v>
      </c>
      <c r="P15" s="20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41"/>
      <c r="D16" s="41"/>
      <c r="E16" s="12">
        <v>0</v>
      </c>
      <c r="F16" s="12">
        <v>0</v>
      </c>
      <c r="G16" s="36"/>
      <c r="H16" s="12"/>
      <c r="I16" s="12">
        <v>0</v>
      </c>
      <c r="J16" s="12">
        <v>0</v>
      </c>
      <c r="K16" s="12"/>
      <c r="L16" s="21"/>
      <c r="M16" s="21"/>
      <c r="N16" s="21"/>
      <c r="O16" s="19">
        <f t="shared" si="3"/>
        <v>0</v>
      </c>
      <c r="P16" s="20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41">
        <v>2</v>
      </c>
      <c r="D17" s="41"/>
      <c r="E17" s="12">
        <v>0</v>
      </c>
      <c r="F17" s="12">
        <v>0</v>
      </c>
      <c r="G17" s="12">
        <v>3</v>
      </c>
      <c r="H17" s="12"/>
      <c r="I17" s="12">
        <v>1</v>
      </c>
      <c r="J17" s="12">
        <v>0</v>
      </c>
      <c r="K17" s="12"/>
      <c r="L17" s="21"/>
      <c r="M17" s="21"/>
      <c r="N17" s="21"/>
      <c r="O17" s="19">
        <f t="shared" si="3"/>
        <v>6</v>
      </c>
      <c r="P17" s="20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3">
        <f aca="true" t="shared" si="9" ref="C18:D18">SUM(C19:C21)</f>
        <v>0</v>
      </c>
      <c r="D18" s="33">
        <f t="shared" si="9"/>
        <v>4</v>
      </c>
      <c r="E18" s="32">
        <v>0</v>
      </c>
      <c r="F18" s="32">
        <v>0</v>
      </c>
      <c r="G18" s="32">
        <f aca="true" t="shared" si="10" ref="G18:H18">SUM(G19:G21)</f>
        <v>0</v>
      </c>
      <c r="H18" s="32">
        <f t="shared" si="10"/>
        <v>0</v>
      </c>
      <c r="I18" s="33">
        <v>0</v>
      </c>
      <c r="J18" s="32">
        <f>SUM(J19:J21)</f>
        <v>0</v>
      </c>
      <c r="K18" s="32"/>
      <c r="L18" s="21"/>
      <c r="M18" s="21"/>
      <c r="N18" s="21"/>
      <c r="O18" s="19">
        <f t="shared" si="3"/>
        <v>0</v>
      </c>
      <c r="P18" s="20">
        <f t="shared" si="4"/>
        <v>4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41"/>
      <c r="D19" s="41"/>
      <c r="E19" s="12">
        <v>0</v>
      </c>
      <c r="F19" s="12">
        <v>0</v>
      </c>
      <c r="G19" s="36"/>
      <c r="H19" s="12"/>
      <c r="I19" s="12">
        <v>0</v>
      </c>
      <c r="J19" s="12">
        <f>0</f>
        <v>0</v>
      </c>
      <c r="K19" s="12"/>
      <c r="L19" s="21"/>
      <c r="M19" s="21"/>
      <c r="N19" s="21"/>
      <c r="O19" s="19">
        <f t="shared" si="3"/>
        <v>0</v>
      </c>
      <c r="P19" s="20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41"/>
      <c r="D20" s="12">
        <v>4</v>
      </c>
      <c r="E20" s="12">
        <v>0</v>
      </c>
      <c r="F20" s="12">
        <v>0</v>
      </c>
      <c r="G20" s="36"/>
      <c r="H20" s="12"/>
      <c r="I20" s="12">
        <v>0</v>
      </c>
      <c r="J20" s="12">
        <f>0</f>
        <v>0</v>
      </c>
      <c r="K20" s="12"/>
      <c r="L20" s="21"/>
      <c r="M20" s="21"/>
      <c r="N20" s="21"/>
      <c r="O20" s="19">
        <f t="shared" si="3"/>
        <v>0</v>
      </c>
      <c r="P20" s="20">
        <f t="shared" si="4"/>
        <v>4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41"/>
      <c r="D21" s="41"/>
      <c r="E21" s="12">
        <v>0</v>
      </c>
      <c r="F21" s="12">
        <v>0</v>
      </c>
      <c r="G21" s="36"/>
      <c r="H21" s="12"/>
      <c r="I21" s="12">
        <v>0</v>
      </c>
      <c r="J21" s="12">
        <f>0</f>
        <v>0</v>
      </c>
      <c r="K21" s="12"/>
      <c r="L21" s="21"/>
      <c r="M21" s="21"/>
      <c r="N21" s="21"/>
      <c r="O21" s="19">
        <f t="shared" si="3"/>
        <v>0</v>
      </c>
      <c r="P21" s="20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32">
        <f aca="true" t="shared" si="11" ref="C22:D22">C23+C29+C35</f>
        <v>10</v>
      </c>
      <c r="D22" s="32">
        <f t="shared" si="11"/>
        <v>0</v>
      </c>
      <c r="E22" s="32">
        <v>2</v>
      </c>
      <c r="F22" s="32">
        <v>0</v>
      </c>
      <c r="G22" s="32">
        <f aca="true" t="shared" si="12" ref="G22:H22">SUM(G23,G29,G35)</f>
        <v>2</v>
      </c>
      <c r="H22" s="32">
        <f t="shared" si="12"/>
        <v>3</v>
      </c>
      <c r="I22" s="33">
        <f>SUM(I23,I35)</f>
        <v>2</v>
      </c>
      <c r="J22" s="33">
        <f aca="true" t="shared" si="13" ref="J22">J23+J35</f>
        <v>0</v>
      </c>
      <c r="K22" s="32">
        <f>K23+K29</f>
        <v>4</v>
      </c>
      <c r="L22" s="19"/>
      <c r="M22" s="19"/>
      <c r="N22" s="19"/>
      <c r="O22" s="19">
        <f t="shared" si="3"/>
        <v>20</v>
      </c>
      <c r="P22" s="20">
        <f t="shared" si="4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3">
        <f>SUM(C24:C28)</f>
        <v>7</v>
      </c>
      <c r="D23" s="33">
        <f aca="true" t="shared" si="14" ref="D23">SUM(D24:D28)</f>
        <v>0</v>
      </c>
      <c r="E23" s="32">
        <v>2</v>
      </c>
      <c r="F23" s="32">
        <v>0</v>
      </c>
      <c r="G23" s="32">
        <f aca="true" t="shared" si="15" ref="G23:I23">SUM(G24:G28)</f>
        <v>2</v>
      </c>
      <c r="H23" s="32">
        <f t="shared" si="15"/>
        <v>0</v>
      </c>
      <c r="I23" s="33">
        <f t="shared" si="15"/>
        <v>2</v>
      </c>
      <c r="J23" s="32">
        <f aca="true" t="shared" si="16" ref="J23">SUM(J24:J28)</f>
        <v>0</v>
      </c>
      <c r="K23" s="32">
        <f>K25</f>
        <v>4</v>
      </c>
      <c r="L23" s="21"/>
      <c r="M23" s="21"/>
      <c r="N23" s="21"/>
      <c r="O23" s="19">
        <f t="shared" si="3"/>
        <v>17</v>
      </c>
      <c r="P23" s="20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41"/>
      <c r="D24" s="12"/>
      <c r="E24" s="12">
        <v>0</v>
      </c>
      <c r="F24" s="12">
        <v>0</v>
      </c>
      <c r="G24" s="36"/>
      <c r="H24" s="12"/>
      <c r="I24" s="12">
        <v>0</v>
      </c>
      <c r="J24" s="12">
        <v>0</v>
      </c>
      <c r="K24" s="12"/>
      <c r="L24" s="21"/>
      <c r="M24" s="21"/>
      <c r="N24" s="21"/>
      <c r="O24" s="19">
        <f t="shared" si="3"/>
        <v>0</v>
      </c>
      <c r="P24" s="20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41">
        <v>7</v>
      </c>
      <c r="D25" s="12"/>
      <c r="E25" s="12">
        <v>2</v>
      </c>
      <c r="F25" s="12">
        <v>0</v>
      </c>
      <c r="G25" s="12">
        <v>2</v>
      </c>
      <c r="H25" s="12"/>
      <c r="I25" s="12">
        <v>2</v>
      </c>
      <c r="J25" s="12">
        <v>0</v>
      </c>
      <c r="K25" s="12">
        <v>4</v>
      </c>
      <c r="L25" s="21"/>
      <c r="M25" s="21"/>
      <c r="N25" s="21"/>
      <c r="O25" s="19">
        <f t="shared" si="3"/>
        <v>17</v>
      </c>
      <c r="P25" s="20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41"/>
      <c r="D26" s="12"/>
      <c r="E26" s="12">
        <v>0</v>
      </c>
      <c r="F26" s="12">
        <v>0</v>
      </c>
      <c r="G26" s="36"/>
      <c r="H26" s="12"/>
      <c r="I26" s="12">
        <v>0</v>
      </c>
      <c r="J26" s="12">
        <v>0</v>
      </c>
      <c r="K26" s="12"/>
      <c r="L26" s="21"/>
      <c r="M26" s="21"/>
      <c r="N26" s="21"/>
      <c r="O26" s="19">
        <f t="shared" si="3"/>
        <v>0</v>
      </c>
      <c r="P26" s="20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41"/>
      <c r="D27" s="12"/>
      <c r="E27" s="12">
        <v>0</v>
      </c>
      <c r="F27" s="12">
        <v>0</v>
      </c>
      <c r="G27" s="36"/>
      <c r="H27" s="12"/>
      <c r="I27" s="12">
        <v>0</v>
      </c>
      <c r="J27" s="12">
        <v>0</v>
      </c>
      <c r="K27" s="12"/>
      <c r="L27" s="21"/>
      <c r="M27" s="21"/>
      <c r="N27" s="21"/>
      <c r="O27" s="19">
        <f t="shared" si="3"/>
        <v>0</v>
      </c>
      <c r="P27" s="20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41"/>
      <c r="D28" s="12"/>
      <c r="E28" s="12">
        <v>0</v>
      </c>
      <c r="F28" s="12">
        <v>0</v>
      </c>
      <c r="G28" s="36"/>
      <c r="H28" s="12"/>
      <c r="I28" s="12">
        <v>0</v>
      </c>
      <c r="J28" s="12">
        <v>0</v>
      </c>
      <c r="K28" s="12"/>
      <c r="L28" s="21"/>
      <c r="M28" s="21"/>
      <c r="N28" s="21"/>
      <c r="O28" s="19">
        <f t="shared" si="3"/>
        <v>0</v>
      </c>
      <c r="P28" s="20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2">
        <f aca="true" t="shared" si="17" ref="C29">SUM(C30:C34)</f>
        <v>3</v>
      </c>
      <c r="D29" s="32">
        <f>SUM(D30:D34)</f>
        <v>0</v>
      </c>
      <c r="E29" s="32">
        <v>0</v>
      </c>
      <c r="F29" s="32">
        <v>0</v>
      </c>
      <c r="G29" s="32">
        <f aca="true" t="shared" si="18" ref="G29:H29">SUM(G30:G34)</f>
        <v>0</v>
      </c>
      <c r="H29" s="32">
        <f t="shared" si="18"/>
        <v>0</v>
      </c>
      <c r="I29" s="33">
        <f>SUM(I30:I34)</f>
        <v>3</v>
      </c>
      <c r="J29" s="32">
        <f>SUM(J30:J34)</f>
        <v>0</v>
      </c>
      <c r="K29" s="32">
        <v>0</v>
      </c>
      <c r="L29" s="21"/>
      <c r="M29" s="21"/>
      <c r="N29" s="21"/>
      <c r="O29" s="19">
        <f t="shared" si="3"/>
        <v>6</v>
      </c>
      <c r="P29" s="20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41"/>
      <c r="D30" s="41"/>
      <c r="E30" s="12">
        <v>0</v>
      </c>
      <c r="F30" s="12">
        <v>0</v>
      </c>
      <c r="G30" s="36"/>
      <c r="H30" s="12"/>
      <c r="I30" s="12">
        <v>0</v>
      </c>
      <c r="J30" s="12">
        <v>0</v>
      </c>
      <c r="K30" s="12">
        <v>0</v>
      </c>
      <c r="L30" s="21"/>
      <c r="M30" s="21"/>
      <c r="N30" s="21"/>
      <c r="O30" s="19">
        <f t="shared" si="3"/>
        <v>0</v>
      </c>
      <c r="P30" s="20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41">
        <v>3</v>
      </c>
      <c r="D31" s="41"/>
      <c r="E31" s="12">
        <v>0</v>
      </c>
      <c r="F31" s="12">
        <v>0</v>
      </c>
      <c r="G31" s="36"/>
      <c r="H31" s="12"/>
      <c r="I31" s="12">
        <v>3</v>
      </c>
      <c r="J31" s="12">
        <v>0</v>
      </c>
      <c r="K31" s="12">
        <v>0</v>
      </c>
      <c r="L31" s="21"/>
      <c r="M31" s="21"/>
      <c r="N31" s="21"/>
      <c r="O31" s="19">
        <f t="shared" si="3"/>
        <v>6</v>
      </c>
      <c r="P31" s="20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41"/>
      <c r="D32" s="41"/>
      <c r="E32" s="12">
        <v>0</v>
      </c>
      <c r="F32" s="12">
        <v>0</v>
      </c>
      <c r="G32" s="36"/>
      <c r="H32" s="12"/>
      <c r="I32" s="12">
        <v>0</v>
      </c>
      <c r="J32" s="12">
        <v>0</v>
      </c>
      <c r="K32" s="12"/>
      <c r="L32" s="21"/>
      <c r="M32" s="21"/>
      <c r="N32" s="21"/>
      <c r="O32" s="19">
        <f t="shared" si="3"/>
        <v>0</v>
      </c>
      <c r="P32" s="20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41"/>
      <c r="D33" s="41"/>
      <c r="E33" s="12">
        <v>0</v>
      </c>
      <c r="F33" s="12">
        <v>0</v>
      </c>
      <c r="G33" s="36"/>
      <c r="H33" s="12"/>
      <c r="I33" s="12">
        <v>0</v>
      </c>
      <c r="J33" s="12">
        <v>0</v>
      </c>
      <c r="K33" s="12"/>
      <c r="L33" s="21"/>
      <c r="M33" s="21"/>
      <c r="N33" s="21"/>
      <c r="O33" s="19">
        <f t="shared" si="3"/>
        <v>0</v>
      </c>
      <c r="P33" s="20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41"/>
      <c r="D34" s="41"/>
      <c r="E34" s="12">
        <v>0</v>
      </c>
      <c r="F34" s="12">
        <v>0</v>
      </c>
      <c r="G34" s="36"/>
      <c r="H34" s="12"/>
      <c r="I34" s="12">
        <v>0</v>
      </c>
      <c r="J34" s="12">
        <v>0</v>
      </c>
      <c r="K34" s="12">
        <v>0</v>
      </c>
      <c r="L34" s="21"/>
      <c r="M34" s="21"/>
      <c r="N34" s="21"/>
      <c r="O34" s="19">
        <f t="shared" si="3"/>
        <v>0</v>
      </c>
      <c r="P34" s="20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2">
        <f aca="true" t="shared" si="19" ref="C35:D35">SUM(C36:C38)</f>
        <v>0</v>
      </c>
      <c r="D35" s="32">
        <f t="shared" si="19"/>
        <v>0</v>
      </c>
      <c r="E35" s="32">
        <v>0</v>
      </c>
      <c r="F35" s="32">
        <v>0</v>
      </c>
      <c r="G35" s="32">
        <f aca="true" t="shared" si="20" ref="G35:H35">SUM(G36:G38)</f>
        <v>0</v>
      </c>
      <c r="H35" s="32">
        <f t="shared" si="20"/>
        <v>3</v>
      </c>
      <c r="I35" s="33">
        <v>0</v>
      </c>
      <c r="J35" s="32">
        <f>SUM(J36:J38)</f>
        <v>0</v>
      </c>
      <c r="K35" s="32"/>
      <c r="L35" s="21"/>
      <c r="M35" s="21"/>
      <c r="N35" s="21"/>
      <c r="O35" s="19">
        <f t="shared" si="3"/>
        <v>0</v>
      </c>
      <c r="P35" s="20">
        <f t="shared" si="4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12"/>
      <c r="D36" s="12"/>
      <c r="E36" s="12">
        <v>0</v>
      </c>
      <c r="F36" s="12">
        <v>0</v>
      </c>
      <c r="G36" s="36"/>
      <c r="H36" s="12">
        <v>3</v>
      </c>
      <c r="I36" s="12">
        <v>0</v>
      </c>
      <c r="J36" s="12">
        <v>0</v>
      </c>
      <c r="K36" s="12"/>
      <c r="L36" s="21"/>
      <c r="M36" s="21"/>
      <c r="N36" s="21"/>
      <c r="O36" s="19">
        <f t="shared" si="3"/>
        <v>0</v>
      </c>
      <c r="P36" s="20">
        <f t="shared" si="4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12"/>
      <c r="D37" s="12"/>
      <c r="E37" s="12">
        <v>0</v>
      </c>
      <c r="F37" s="12">
        <v>0</v>
      </c>
      <c r="G37" s="36"/>
      <c r="H37" s="12"/>
      <c r="I37" s="12">
        <v>0</v>
      </c>
      <c r="J37" s="12">
        <v>0</v>
      </c>
      <c r="K37" s="12"/>
      <c r="L37" s="21"/>
      <c r="M37" s="21"/>
      <c r="N37" s="21"/>
      <c r="O37" s="19">
        <f t="shared" si="3"/>
        <v>0</v>
      </c>
      <c r="P37" s="20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12"/>
      <c r="D38" s="12"/>
      <c r="E38" s="12">
        <v>0</v>
      </c>
      <c r="F38" s="12">
        <v>0</v>
      </c>
      <c r="G38" s="36"/>
      <c r="H38" s="12"/>
      <c r="I38" s="12">
        <v>0</v>
      </c>
      <c r="J38" s="12">
        <v>0</v>
      </c>
      <c r="K38" s="12"/>
      <c r="L38" s="21"/>
      <c r="M38" s="21"/>
      <c r="N38" s="21"/>
      <c r="O38" s="19">
        <f t="shared" si="3"/>
        <v>0</v>
      </c>
      <c r="P38" s="20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12"/>
      <c r="D39" s="12"/>
      <c r="E39" s="12">
        <v>0</v>
      </c>
      <c r="F39" s="12">
        <v>0</v>
      </c>
      <c r="G39" s="36"/>
      <c r="H39" s="12"/>
      <c r="I39" s="12">
        <v>0</v>
      </c>
      <c r="J39" s="12">
        <v>0</v>
      </c>
      <c r="K39" s="12"/>
      <c r="L39" s="19"/>
      <c r="M39" s="19"/>
      <c r="N39" s="19"/>
      <c r="O39" s="19">
        <f t="shared" si="3"/>
        <v>0</v>
      </c>
      <c r="P39" s="20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41">
        <v>3</v>
      </c>
      <c r="D40" s="41"/>
      <c r="E40" s="32">
        <v>0</v>
      </c>
      <c r="F40" s="32">
        <v>0</v>
      </c>
      <c r="G40" s="12">
        <v>18</v>
      </c>
      <c r="H40" s="12"/>
      <c r="I40" s="12">
        <v>9</v>
      </c>
      <c r="J40" s="12">
        <v>0</v>
      </c>
      <c r="K40" s="12"/>
      <c r="L40" s="19"/>
      <c r="M40" s="19"/>
      <c r="N40" s="19"/>
      <c r="O40" s="19">
        <f t="shared" si="3"/>
        <v>30</v>
      </c>
      <c r="P40" s="20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12"/>
      <c r="D41" s="12"/>
      <c r="E41" s="12">
        <v>0</v>
      </c>
      <c r="F41" s="12">
        <v>0</v>
      </c>
      <c r="G41" s="36"/>
      <c r="H41" s="12"/>
      <c r="I41" s="12">
        <v>0</v>
      </c>
      <c r="J41" s="12">
        <v>0</v>
      </c>
      <c r="K41" s="12"/>
      <c r="L41" s="19"/>
      <c r="M41" s="19"/>
      <c r="N41" s="19"/>
      <c r="O41" s="19">
        <f t="shared" si="3"/>
        <v>0</v>
      </c>
      <c r="P41" s="20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12"/>
      <c r="D42" s="12"/>
      <c r="E42" s="12">
        <v>0</v>
      </c>
      <c r="F42" s="12">
        <v>0</v>
      </c>
      <c r="G42" s="36"/>
      <c r="H42" s="12"/>
      <c r="I42" s="12">
        <v>0</v>
      </c>
      <c r="J42" s="12">
        <v>0</v>
      </c>
      <c r="K42" s="12"/>
      <c r="L42" s="19"/>
      <c r="M42" s="19"/>
      <c r="N42" s="19"/>
      <c r="O42" s="19">
        <f t="shared" si="3"/>
        <v>0</v>
      </c>
      <c r="P42" s="20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36"/>
      <c r="H43" s="12"/>
      <c r="I43" s="12">
        <v>0</v>
      </c>
      <c r="J43" s="12">
        <v>0</v>
      </c>
      <c r="K43" s="12"/>
      <c r="L43" s="19"/>
      <c r="M43" s="19"/>
      <c r="N43" s="19"/>
      <c r="O43" s="19">
        <f t="shared" si="3"/>
        <v>0</v>
      </c>
      <c r="P43" s="20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36"/>
      <c r="H44" s="12"/>
      <c r="I44" s="12">
        <v>0</v>
      </c>
      <c r="J44" s="12">
        <v>0</v>
      </c>
      <c r="K44" s="12"/>
      <c r="L44" s="19"/>
      <c r="M44" s="19"/>
      <c r="N44" s="19"/>
      <c r="O44" s="19">
        <f t="shared" si="3"/>
        <v>0</v>
      </c>
      <c r="P44" s="20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4">
        <f>C6+C12+C23+C29+C35+C40</f>
        <v>134</v>
      </c>
      <c r="D45" s="34">
        <f>D20</f>
        <v>4</v>
      </c>
      <c r="E45" s="32">
        <v>76</v>
      </c>
      <c r="F45" s="32">
        <v>0</v>
      </c>
      <c r="G45" s="32">
        <f aca="true" t="shared" si="21" ref="G45:H45">SUM(G4,G39:G44)</f>
        <v>31</v>
      </c>
      <c r="H45" s="32">
        <f t="shared" si="21"/>
        <v>3</v>
      </c>
      <c r="I45" s="45">
        <f>SUM(I4,I40)</f>
        <v>34</v>
      </c>
      <c r="J45" s="45">
        <f>J4+SUM(J39:J44)</f>
        <v>0</v>
      </c>
      <c r="K45" s="32">
        <f>K4+K40</f>
        <v>48</v>
      </c>
      <c r="L45" s="23"/>
      <c r="M45" s="23"/>
      <c r="N45" s="23"/>
      <c r="O45" s="23">
        <f t="shared" si="3"/>
        <v>323</v>
      </c>
      <c r="P45" s="24">
        <f t="shared" si="4"/>
        <v>7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2023-05-26T07:50:43Z</cp:lastPrinted>
  <dcterms:created xsi:type="dcterms:W3CDTF">2023-05-26T07:03:41Z</dcterms:created>
  <dcterms:modified xsi:type="dcterms:W3CDTF">2024-02-12T08:06:41Z</dcterms:modified>
  <cp:category/>
  <cp:version/>
  <cp:contentType/>
  <cp:contentStatus/>
</cp:coreProperties>
</file>