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0"/>
  </bookViews>
  <sheets>
    <sheet name="BPPxx" sheetId="1" r:id="rId1"/>
    <sheet name="BPPxx-1" sheetId="5" r:id="rId2"/>
    <sheet name="BISxx" sheetId="2" r:id="rId3"/>
    <sheet name="BISxx-1" sheetId="6" r:id="rId4"/>
    <sheet name="Broj_dogovorixx" sheetId="3" r:id="rId5"/>
    <sheet name="Broj_dogovorixx-1" sheetId="7" r:id="rId6"/>
    <sheet name="Broj_stetixx" sheetId="4" r:id="rId7"/>
    <sheet name="Broj_stetixx-1" sheetId="8" r:id="rId8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<sst xmlns="http://schemas.openxmlformats.org/spreadsheetml/2006/main" count="624" uniqueCount="81">
  <si>
    <t>01</t>
  </si>
  <si>
    <t>02</t>
  </si>
  <si>
    <t>03</t>
  </si>
  <si>
    <t>04</t>
  </si>
  <si>
    <t>05</t>
  </si>
  <si>
    <t>06</t>
  </si>
  <si>
    <t>07</t>
  </si>
  <si>
    <t>08</t>
  </si>
  <si>
    <t>0801</t>
  </si>
  <si>
    <t>0802</t>
  </si>
  <si>
    <t>09</t>
  </si>
  <si>
    <t>0901</t>
  </si>
  <si>
    <t>0902</t>
  </si>
  <si>
    <t>89</t>
  </si>
  <si>
    <t>8901</t>
  </si>
  <si>
    <t>8902</t>
  </si>
  <si>
    <t>10</t>
  </si>
  <si>
    <t>100</t>
  </si>
  <si>
    <t>1001</t>
  </si>
  <si>
    <t>1002</t>
  </si>
  <si>
    <t>1003</t>
  </si>
  <si>
    <t>1005</t>
  </si>
  <si>
    <t>1099</t>
  </si>
  <si>
    <t>11</t>
  </si>
  <si>
    <t>12</t>
  </si>
  <si>
    <t>13</t>
  </si>
  <si>
    <t>14</t>
  </si>
  <si>
    <t>15</t>
  </si>
  <si>
    <t>16</t>
  </si>
  <si>
    <t>17</t>
  </si>
  <si>
    <t>18</t>
  </si>
  <si>
    <t>0000</t>
  </si>
  <si>
    <t xml:space="preserve">Sigurimi i aksidenteve </t>
  </si>
  <si>
    <t>Sigurimi shëndetësor</t>
  </si>
  <si>
    <t>Kasko- sigurimi i automjeteve motorike</t>
  </si>
  <si>
    <t>Kasko- sigurimi i mjeteve lëvizëse mbi shina</t>
  </si>
  <si>
    <t>Kasko- sigurimi i mjeteve ajrore</t>
  </si>
  <si>
    <t>Kasko- sigurimi i mjeteve lundruese</t>
  </si>
  <si>
    <t>Sigurimi i mallrave në transport (Kargo)</t>
  </si>
  <si>
    <t>Sigurimi i pronës nga zjarri dhe dlmtime të tjera</t>
  </si>
  <si>
    <t>Sigurimi i personave fizikë</t>
  </si>
  <si>
    <t>Sigurimi i personave juridikë</t>
  </si>
  <si>
    <t>Sigurimi i pronës-të tjera</t>
  </si>
  <si>
    <t xml:space="preserve">Sigurimi i pronës në total </t>
  </si>
  <si>
    <t xml:space="preserve"> АP (Gjithsej)</t>
  </si>
  <si>
    <t>A P</t>
  </si>
  <si>
    <t>APD</t>
  </si>
  <si>
    <t>KJ</t>
  </si>
  <si>
    <t>SK</t>
  </si>
  <si>
    <t>Sigurimi i përjgjegjësisë të shoferit</t>
  </si>
  <si>
    <t>Të tjera</t>
  </si>
  <si>
    <t>Sigurimi i përjgjegjësisë nga mjetet ajrore</t>
  </si>
  <si>
    <t>Sigurimi i përjgjegjësisë nga mjetet lundruese</t>
  </si>
  <si>
    <t xml:space="preserve">Sigurimi i përgjegjësisë të përgjithshme </t>
  </si>
  <si>
    <t xml:space="preserve">Sigurimi i kredive </t>
  </si>
  <si>
    <t>Sigurimi i garancive</t>
  </si>
  <si>
    <t xml:space="preserve">Sigurimi i humbjeve financiare </t>
  </si>
  <si>
    <t xml:space="preserve">Sigurimi i mbrojtjes ligjore </t>
  </si>
  <si>
    <t xml:space="preserve">Sigurimi i asistencës turistike </t>
  </si>
  <si>
    <t>Gjithsej</t>
  </si>
  <si>
    <t>Kroacija Jo-Jetë</t>
  </si>
  <si>
    <t>Eurolink</t>
  </si>
  <si>
    <t>Euroins</t>
  </si>
  <si>
    <t>Grave Jo-Jetë</t>
  </si>
  <si>
    <t>Makedonija osiguruvanje</t>
  </si>
  <si>
    <t>Sava</t>
  </si>
  <si>
    <t>Triglav</t>
  </si>
  <si>
    <t>Unika</t>
  </si>
  <si>
    <t>Viner</t>
  </si>
  <si>
    <t>Osiguritelna Polisa</t>
  </si>
  <si>
    <t>Halk Osiguruvanje</t>
  </si>
  <si>
    <t>Totali Jo-Jetë</t>
  </si>
  <si>
    <t>ZOIL Makedonija</t>
  </si>
  <si>
    <t>Dëme të paguara bruto,në mijëra denarë për periudhën nga data  1 deri më 30 prill të vitit 2023</t>
  </si>
  <si>
    <t>Dëme të paguara bruto,në mijëra denarë për periudhën nga data  1 deri më 30 prill të vitit 2024</t>
  </si>
  <si>
    <t>Primi i shkruar bruto, në mijëra denarë për periudhën nga data  1  deri më 30 prill 2024</t>
  </si>
  <si>
    <t>Primi i shkruar bruto, në mijëra denarë për periudhën nga data  1  deri më 30 prill 2023</t>
  </si>
  <si>
    <t>Numri i kontratave të lidhura  për muajin prill 2024</t>
  </si>
  <si>
    <t>Numri i kontratave të lidhura  për muajin prill 2023</t>
  </si>
  <si>
    <t xml:space="preserve">Numri i dëmeve të likuiduara për muajin prill 2024 </t>
  </si>
  <si>
    <t>Numri i dëmeve të likuiduara për muajin prill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</si>
</sst>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>
        <color theme="4" tint="0.39998000860214233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3" fontId="0" fillId="0" borderId="1" xfId="0" applyNumberFormat="1" applyBorder="1"/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/>
    <xf numFmtId="3" fontId="4" fillId="0" borderId="12" xfId="0" applyNumberFormat="1" applyFont="1" applyBorder="1"/>
    <xf numFmtId="3" fontId="0" fillId="0" borderId="7" xfId="0" applyNumberFormat="1" applyFont="1" applyBorder="1"/>
    <xf numFmtId="3" fontId="5" fillId="3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5" fillId="3" borderId="1" xfId="21" applyNumberFormat="1" applyFont="1" applyFill="1" applyBorder="1" applyAlignment="1">
      <alignment vertical="center" wrapText="1"/>
      <protection/>
    </xf>
    <xf numFmtId="3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164" fontId="4" fillId="5" borderId="13" xfId="18" applyNumberFormat="1" applyFont="1" applyFill="1" applyBorder="1"/>
    <xf numFmtId="3" fontId="5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4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75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32</v>
      </c>
      <c r="B3" s="1" t="s">
        <v>0</v>
      </c>
      <c r="C3" s="26">
        <v>8502</v>
      </c>
      <c r="D3" s="22">
        <v>6019</v>
      </c>
      <c r="E3" s="22">
        <v>4708</v>
      </c>
      <c r="F3" s="22">
        <v>2924.382000000001</v>
      </c>
      <c r="G3" s="22">
        <v>4308.22</v>
      </c>
      <c r="H3" s="22">
        <v>6663.821</v>
      </c>
      <c r="I3" s="22">
        <v>4980.695</v>
      </c>
      <c r="J3" s="22">
        <v>11951</v>
      </c>
      <c r="K3" s="22">
        <v>4363</v>
      </c>
      <c r="L3" s="26">
        <v>3136</v>
      </c>
      <c r="M3" s="33">
        <v>4079.67</v>
      </c>
      <c r="N3" s="22"/>
      <c r="O3" s="15">
        <f>SUM(C3:N3)</f>
        <v>61635.788</v>
      </c>
    </row>
    <row r="4" spans="1:15" ht="15">
      <c r="A4" s="6" t="s">
        <v>33</v>
      </c>
      <c r="B4" s="1" t="s">
        <v>1</v>
      </c>
      <c r="C4" s="26">
        <v>9303</v>
      </c>
      <c r="D4" s="22">
        <v>34753</v>
      </c>
      <c r="E4" s="22">
        <v>2179</v>
      </c>
      <c r="F4" s="22">
        <v>0</v>
      </c>
      <c r="G4" s="22">
        <v>656.04</v>
      </c>
      <c r="H4" s="22">
        <v>25426.411000000004</v>
      </c>
      <c r="I4" s="22">
        <v>18974.148</v>
      </c>
      <c r="J4" s="22">
        <v>8419</v>
      </c>
      <c r="K4" s="22">
        <v>4621</v>
      </c>
      <c r="L4" s="26">
        <v>0</v>
      </c>
      <c r="M4" s="33">
        <v>336.25</v>
      </c>
      <c r="N4" s="22">
        <v>0</v>
      </c>
      <c r="O4" s="15">
        <f aca="true" t="shared" si="0" ref="O4:O34">SUM(C4:N4)</f>
        <v>104667.849</v>
      </c>
    </row>
    <row r="5" spans="1:15" ht="25.5">
      <c r="A5" s="6" t="s">
        <v>34</v>
      </c>
      <c r="B5" s="1" t="s">
        <v>2</v>
      </c>
      <c r="C5" s="26">
        <v>9014</v>
      </c>
      <c r="D5" s="22">
        <v>13670</v>
      </c>
      <c r="E5" s="22">
        <v>7321</v>
      </c>
      <c r="F5" s="22">
        <v>2739.543</v>
      </c>
      <c r="G5" s="22">
        <v>3521.24</v>
      </c>
      <c r="H5" s="22">
        <v>19242.24999999998</v>
      </c>
      <c r="I5" s="22">
        <v>15317.568</v>
      </c>
      <c r="J5" s="22">
        <v>12517</v>
      </c>
      <c r="K5" s="22">
        <v>9653</v>
      </c>
      <c r="L5" s="26">
        <v>11012</v>
      </c>
      <c r="M5" s="33">
        <v>10883.31</v>
      </c>
      <c r="N5" s="22">
        <v>1811</v>
      </c>
      <c r="O5" s="15">
        <f t="shared" si="0"/>
        <v>116701.91099999998</v>
      </c>
    </row>
    <row r="6" spans="1:15" ht="25.5">
      <c r="A6" s="6" t="s">
        <v>35</v>
      </c>
      <c r="B6" s="1" t="s">
        <v>3</v>
      </c>
      <c r="C6" s="26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4"/>
      <c r="K6" s="22">
        <v>0</v>
      </c>
      <c r="L6" s="26">
        <v>0</v>
      </c>
      <c r="M6" s="33">
        <v>0</v>
      </c>
      <c r="N6" s="22">
        <v>0</v>
      </c>
      <c r="O6" s="15">
        <f t="shared" si="0"/>
        <v>0</v>
      </c>
    </row>
    <row r="7" spans="1:15" ht="15">
      <c r="A7" s="6" t="s">
        <v>36</v>
      </c>
      <c r="B7" s="1" t="s">
        <v>4</v>
      </c>
      <c r="C7" s="26">
        <v>0</v>
      </c>
      <c r="D7" s="22">
        <v>138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4"/>
      <c r="K7" s="22">
        <v>0</v>
      </c>
      <c r="L7" s="26">
        <v>0</v>
      </c>
      <c r="M7" s="33">
        <v>0</v>
      </c>
      <c r="N7" s="22">
        <v>0</v>
      </c>
      <c r="O7" s="15">
        <f t="shared" si="0"/>
        <v>138</v>
      </c>
    </row>
    <row r="8" spans="1:15" ht="15">
      <c r="A8" s="6" t="s">
        <v>37</v>
      </c>
      <c r="B8" s="1" t="s">
        <v>5</v>
      </c>
      <c r="C8" s="26">
        <v>0</v>
      </c>
      <c r="D8" s="22">
        <v>0</v>
      </c>
      <c r="E8" s="22">
        <v>0</v>
      </c>
      <c r="F8" s="22">
        <v>0</v>
      </c>
      <c r="G8" s="22">
        <v>0</v>
      </c>
      <c r="H8" s="22">
        <v>7.527000000000015</v>
      </c>
      <c r="I8" s="22">
        <v>27.765</v>
      </c>
      <c r="J8" s="24"/>
      <c r="K8" s="22">
        <v>0</v>
      </c>
      <c r="L8" s="26">
        <v>55</v>
      </c>
      <c r="M8" s="33">
        <v>0</v>
      </c>
      <c r="N8" s="22">
        <v>0</v>
      </c>
      <c r="O8" s="15">
        <f t="shared" si="0"/>
        <v>90.29200000000002</v>
      </c>
    </row>
    <row r="9" spans="1:15" ht="25.5">
      <c r="A9" s="6" t="s">
        <v>38</v>
      </c>
      <c r="B9" s="1" t="s">
        <v>6</v>
      </c>
      <c r="C9" s="26">
        <v>182</v>
      </c>
      <c r="D9" s="22">
        <v>827</v>
      </c>
      <c r="E9" s="22">
        <v>2272</v>
      </c>
      <c r="F9" s="22">
        <v>0</v>
      </c>
      <c r="G9" s="22">
        <v>1619.81</v>
      </c>
      <c r="H9" s="22">
        <v>807.4629999999999</v>
      </c>
      <c r="I9" s="22">
        <v>1123.095</v>
      </c>
      <c r="J9" s="22">
        <v>1515</v>
      </c>
      <c r="K9" s="22">
        <v>196</v>
      </c>
      <c r="L9" s="26">
        <v>581</v>
      </c>
      <c r="M9" s="33">
        <v>2.23</v>
      </c>
      <c r="N9" s="22">
        <v>0</v>
      </c>
      <c r="O9" s="15">
        <f t="shared" si="0"/>
        <v>9125.597999999998</v>
      </c>
    </row>
    <row r="10" spans="1:15" ht="25.5">
      <c r="A10" s="6" t="s">
        <v>39</v>
      </c>
      <c r="B10" s="1" t="s">
        <v>7</v>
      </c>
      <c r="C10" s="26">
        <v>5665</v>
      </c>
      <c r="D10" s="22">
        <f>D11+D12</f>
        <v>8130</v>
      </c>
      <c r="E10" s="22">
        <v>2569</v>
      </c>
      <c r="F10" s="22">
        <v>380.055</v>
      </c>
      <c r="G10" s="22">
        <v>13198.63</v>
      </c>
      <c r="H10" s="22">
        <v>5550.3994999999995</v>
      </c>
      <c r="I10" s="22">
        <f>I11+I12</f>
        <v>7525.727008053045</v>
      </c>
      <c r="J10" s="22">
        <f aca="true" t="shared" si="1" ref="J10">SUM(J11:J12)</f>
        <v>8146</v>
      </c>
      <c r="K10" s="22">
        <f>K11+K12</f>
        <v>1857</v>
      </c>
      <c r="L10" s="26">
        <v>5861</v>
      </c>
      <c r="M10" s="33">
        <f>SUM(M11:M12)</f>
        <v>1628.42</v>
      </c>
      <c r="N10" s="22">
        <v>100</v>
      </c>
      <c r="O10" s="15">
        <f t="shared" si="0"/>
        <v>60611.23150805304</v>
      </c>
    </row>
    <row r="11" spans="1:15" ht="15">
      <c r="A11" s="6" t="s">
        <v>40</v>
      </c>
      <c r="B11" s="1" t="s">
        <v>8</v>
      </c>
      <c r="C11" s="26">
        <v>1671</v>
      </c>
      <c r="D11" s="22">
        <v>1402</v>
      </c>
      <c r="E11" s="22">
        <v>1792</v>
      </c>
      <c r="F11" s="22">
        <v>148.565</v>
      </c>
      <c r="G11" s="22">
        <v>800.46</v>
      </c>
      <c r="H11" s="22">
        <v>2213.9277499999994</v>
      </c>
      <c r="I11" s="22">
        <v>818.1964088308415</v>
      </c>
      <c r="J11" s="22">
        <v>650</v>
      </c>
      <c r="K11" s="27">
        <v>295</v>
      </c>
      <c r="L11" s="26">
        <v>1186</v>
      </c>
      <c r="M11" s="33">
        <v>204.72</v>
      </c>
      <c r="N11" s="22">
        <v>38</v>
      </c>
      <c r="O11" s="15">
        <f t="shared" si="0"/>
        <v>11219.86915883084</v>
      </c>
    </row>
    <row r="12" spans="1:15" ht="15">
      <c r="A12" s="6" t="s">
        <v>41</v>
      </c>
      <c r="B12" s="1" t="s">
        <v>9</v>
      </c>
      <c r="C12" s="26">
        <v>3994</v>
      </c>
      <c r="D12" s="22">
        <v>6728</v>
      </c>
      <c r="E12" s="22">
        <v>777</v>
      </c>
      <c r="F12" s="22">
        <v>231.49</v>
      </c>
      <c r="G12" s="22">
        <v>12398.17</v>
      </c>
      <c r="H12" s="22">
        <v>3336.4717500000006</v>
      </c>
      <c r="I12" s="22">
        <v>6707.530599222204</v>
      </c>
      <c r="J12" s="22">
        <v>7496</v>
      </c>
      <c r="K12" s="27">
        <v>1562</v>
      </c>
      <c r="L12" s="26">
        <v>4675</v>
      </c>
      <c r="M12" s="33">
        <v>1423.7</v>
      </c>
      <c r="N12" s="22">
        <v>62</v>
      </c>
      <c r="O12" s="15">
        <f t="shared" si="0"/>
        <v>49391.3623492222</v>
      </c>
    </row>
    <row r="13" spans="1:15" ht="15">
      <c r="A13" s="6" t="s">
        <v>42</v>
      </c>
      <c r="B13" s="1" t="s">
        <v>10</v>
      </c>
      <c r="C13" s="26">
        <v>4189</v>
      </c>
      <c r="D13" s="22">
        <f>D14+D15</f>
        <v>6111</v>
      </c>
      <c r="E13" s="22">
        <v>5985</v>
      </c>
      <c r="F13" s="22">
        <v>68.736</v>
      </c>
      <c r="G13" s="22">
        <v>12910.22</v>
      </c>
      <c r="H13" s="22">
        <v>12321.33738</v>
      </c>
      <c r="I13" s="22">
        <f>I14+I15</f>
        <v>43036.73499194695</v>
      </c>
      <c r="J13" s="22">
        <f aca="true" t="shared" si="2" ref="J13">SUM(J14:J15)</f>
        <v>40587</v>
      </c>
      <c r="K13" s="22">
        <f>K14+K15</f>
        <v>6915</v>
      </c>
      <c r="L13" s="26">
        <v>3852.111</v>
      </c>
      <c r="M13" s="33">
        <f>SUM(M14:M15)</f>
        <v>1746.48</v>
      </c>
      <c r="N13" s="22">
        <v>45</v>
      </c>
      <c r="O13" s="15">
        <f t="shared" si="0"/>
        <v>137767.61937194696</v>
      </c>
    </row>
    <row r="14" spans="1:15" ht="15">
      <c r="A14" s="6" t="s">
        <v>40</v>
      </c>
      <c r="B14" s="1" t="s">
        <v>11</v>
      </c>
      <c r="C14" s="26">
        <v>919</v>
      </c>
      <c r="D14" s="22">
        <v>1718</v>
      </c>
      <c r="E14" s="22">
        <v>5515</v>
      </c>
      <c r="F14" s="22">
        <v>36.758</v>
      </c>
      <c r="G14" s="22">
        <v>1302.43</v>
      </c>
      <c r="H14" s="22">
        <v>8129.671720000002</v>
      </c>
      <c r="I14" s="22">
        <v>21837.470591169156</v>
      </c>
      <c r="J14" s="22">
        <v>149</v>
      </c>
      <c r="K14" s="27">
        <v>475</v>
      </c>
      <c r="L14" s="26">
        <v>170</v>
      </c>
      <c r="M14" s="33">
        <v>477.53</v>
      </c>
      <c r="N14" s="22">
        <v>3</v>
      </c>
      <c r="O14" s="15">
        <f t="shared" si="0"/>
        <v>40732.860311169155</v>
      </c>
    </row>
    <row r="15" spans="1:15" ht="15">
      <c r="A15" s="6" t="s">
        <v>41</v>
      </c>
      <c r="B15" s="1" t="s">
        <v>12</v>
      </c>
      <c r="C15" s="26">
        <v>3270</v>
      </c>
      <c r="D15" s="22">
        <v>4393</v>
      </c>
      <c r="E15" s="22">
        <v>470</v>
      </c>
      <c r="F15" s="22">
        <v>31.978</v>
      </c>
      <c r="G15" s="22">
        <v>11607.79</v>
      </c>
      <c r="H15" s="22">
        <v>4191.665659999999</v>
      </c>
      <c r="I15" s="22">
        <v>21199.264400777793</v>
      </c>
      <c r="J15" s="22">
        <v>40438</v>
      </c>
      <c r="K15" s="27">
        <v>6440</v>
      </c>
      <c r="L15" s="26">
        <v>3682.111</v>
      </c>
      <c r="M15" s="33">
        <v>1268.95</v>
      </c>
      <c r="N15" s="22">
        <v>41</v>
      </c>
      <c r="O15" s="15">
        <f t="shared" si="0"/>
        <v>97033.7590607778</v>
      </c>
    </row>
    <row r="16" spans="1:15" ht="15">
      <c r="A16" s="6" t="s">
        <v>43</v>
      </c>
      <c r="B16" s="1" t="s">
        <v>13</v>
      </c>
      <c r="C16" s="26">
        <v>9854</v>
      </c>
      <c r="D16" s="22">
        <f>D17+D18</f>
        <v>14241</v>
      </c>
      <c r="E16" s="22">
        <v>8554</v>
      </c>
      <c r="F16" s="22">
        <v>448.791</v>
      </c>
      <c r="G16" s="22">
        <v>26105.4</v>
      </c>
      <c r="H16" s="22">
        <v>17871.736879999997</v>
      </c>
      <c r="I16" s="22">
        <f aca="true" t="shared" si="3" ref="I16">I17+I18</f>
        <v>50562.462</v>
      </c>
      <c r="J16" s="22">
        <f aca="true" t="shared" si="4" ref="J16">SUM(J17:J18)</f>
        <v>48733</v>
      </c>
      <c r="K16" s="22">
        <f>K17+K18</f>
        <v>8772</v>
      </c>
      <c r="L16" s="26">
        <v>9713.111</v>
      </c>
      <c r="M16" s="33">
        <f>SUM(M17:M18)</f>
        <v>3374.9</v>
      </c>
      <c r="N16" s="22">
        <v>145</v>
      </c>
      <c r="O16" s="15">
        <f t="shared" si="0"/>
        <v>198375.40088</v>
      </c>
    </row>
    <row r="17" spans="1:15" ht="15">
      <c r="A17" s="6" t="s">
        <v>40</v>
      </c>
      <c r="B17" s="1" t="s">
        <v>14</v>
      </c>
      <c r="C17" s="26">
        <v>2590</v>
      </c>
      <c r="D17" s="22">
        <f aca="true" t="shared" si="5" ref="D17:D18">D11+D14</f>
        <v>3120</v>
      </c>
      <c r="E17" s="22">
        <v>7307</v>
      </c>
      <c r="F17" s="22">
        <v>185.323</v>
      </c>
      <c r="G17" s="22">
        <v>2102.88</v>
      </c>
      <c r="H17" s="22">
        <v>10343.599470000001</v>
      </c>
      <c r="I17" s="22">
        <f aca="true" t="shared" si="6" ref="I17:K18">I11+I14</f>
        <v>22655.666999999998</v>
      </c>
      <c r="J17" s="22">
        <f t="shared" si="6"/>
        <v>799</v>
      </c>
      <c r="K17" s="28">
        <f t="shared" si="6"/>
        <v>770</v>
      </c>
      <c r="L17" s="26">
        <v>1356</v>
      </c>
      <c r="M17" s="33">
        <f aca="true" t="shared" si="7" ref="M17:M18">M11+M14</f>
        <v>682.25</v>
      </c>
      <c r="N17" s="22">
        <v>41</v>
      </c>
      <c r="O17" s="15">
        <f t="shared" si="0"/>
        <v>51952.71947</v>
      </c>
    </row>
    <row r="18" spans="1:15" ht="15">
      <c r="A18" s="6" t="s">
        <v>41</v>
      </c>
      <c r="B18" s="1" t="s">
        <v>15</v>
      </c>
      <c r="C18" s="26">
        <v>7264</v>
      </c>
      <c r="D18" s="22">
        <f t="shared" si="5"/>
        <v>11121</v>
      </c>
      <c r="E18" s="22">
        <v>1247</v>
      </c>
      <c r="F18" s="22">
        <v>263.468</v>
      </c>
      <c r="G18" s="22">
        <v>24002.52</v>
      </c>
      <c r="H18" s="22">
        <v>7528.137409999996</v>
      </c>
      <c r="I18" s="22">
        <f t="shared" si="6"/>
        <v>27906.795</v>
      </c>
      <c r="J18" s="22">
        <f t="shared" si="6"/>
        <v>47934</v>
      </c>
      <c r="K18" s="28">
        <f t="shared" si="6"/>
        <v>8002</v>
      </c>
      <c r="L18" s="26">
        <v>8357.111</v>
      </c>
      <c r="M18" s="33">
        <f t="shared" si="7"/>
        <v>2692.65</v>
      </c>
      <c r="N18" s="22">
        <v>103</v>
      </c>
      <c r="O18" s="15">
        <f t="shared" si="0"/>
        <v>146421.68141</v>
      </c>
    </row>
    <row r="19" spans="1:15" ht="15">
      <c r="A19" s="6" t="s">
        <v>44</v>
      </c>
      <c r="B19" s="1" t="s">
        <v>16</v>
      </c>
      <c r="C19" s="26">
        <v>44493</v>
      </c>
      <c r="D19" s="22">
        <f>D20+D24+D25</f>
        <v>35556</v>
      </c>
      <c r="E19" s="22">
        <v>36625</v>
      </c>
      <c r="F19" s="22">
        <v>51227.21836000019</v>
      </c>
      <c r="G19" s="22">
        <v>27774.27</v>
      </c>
      <c r="H19" s="23">
        <f>H20+H24+H25</f>
        <v>44221.67999999999</v>
      </c>
      <c r="I19" s="22">
        <f aca="true" t="shared" si="8" ref="I19">I20+I24+I25</f>
        <v>36254.766</v>
      </c>
      <c r="J19" s="22">
        <f aca="true" t="shared" si="9" ref="J19">SUM(J20,J24:J25)</f>
        <v>64941</v>
      </c>
      <c r="K19" s="22">
        <f>SUM(K21:K25)</f>
        <v>62847</v>
      </c>
      <c r="L19" s="26">
        <v>46649</v>
      </c>
      <c r="M19" s="33">
        <f>M20+M24+M25</f>
        <v>28255.480000000003</v>
      </c>
      <c r="N19" s="22">
        <v>5</v>
      </c>
      <c r="O19" s="15">
        <f t="shared" si="0"/>
        <v>478849.41436000017</v>
      </c>
    </row>
    <row r="20" spans="1:15" ht="15">
      <c r="A20" s="6" t="s">
        <v>45</v>
      </c>
      <c r="B20" s="1" t="s">
        <v>17</v>
      </c>
      <c r="C20" s="26">
        <v>43752</v>
      </c>
      <c r="D20" s="22">
        <f>SUM(D21:D23)</f>
        <v>35098</v>
      </c>
      <c r="E20" s="22">
        <v>36194</v>
      </c>
      <c r="F20" s="22">
        <v>51227.21836000019</v>
      </c>
      <c r="G20" s="22">
        <v>27323.96</v>
      </c>
      <c r="H20" s="23">
        <f aca="true" t="shared" si="10" ref="H20:I20">H21+H22+H23</f>
        <v>42806.80099999999</v>
      </c>
      <c r="I20" s="22">
        <f t="shared" si="10"/>
        <v>35014.700000000004</v>
      </c>
      <c r="J20" s="22">
        <f aca="true" t="shared" si="11" ref="J20">SUM(J21:J23)</f>
        <v>64383</v>
      </c>
      <c r="K20" s="22">
        <f>K21+K22+K23</f>
        <v>62083</v>
      </c>
      <c r="L20" s="26">
        <v>45774</v>
      </c>
      <c r="M20" s="33">
        <f>SUM(M21:M23)</f>
        <v>27585.4</v>
      </c>
      <c r="N20" s="22">
        <v>5</v>
      </c>
      <c r="O20" s="15">
        <f t="shared" si="0"/>
        <v>471247.0793600002</v>
      </c>
    </row>
    <row r="21" spans="1:15" ht="15">
      <c r="A21" s="6" t="s">
        <v>46</v>
      </c>
      <c r="B21" s="1" t="s">
        <v>18</v>
      </c>
      <c r="C21" s="26">
        <v>33824</v>
      </c>
      <c r="D21" s="22">
        <v>26028</v>
      </c>
      <c r="E21" s="22">
        <v>22025</v>
      </c>
      <c r="F21" s="22">
        <v>40885.229360000194</v>
      </c>
      <c r="G21" s="22">
        <v>20639.52</v>
      </c>
      <c r="H21" s="22">
        <v>31708.17099999999</v>
      </c>
      <c r="I21" s="22">
        <v>25997.998</v>
      </c>
      <c r="J21" s="22">
        <v>49268</v>
      </c>
      <c r="K21" s="27">
        <v>48409</v>
      </c>
      <c r="L21" s="26">
        <v>35648</v>
      </c>
      <c r="M21" s="33">
        <v>21399.52</v>
      </c>
      <c r="N21" s="22">
        <v>5</v>
      </c>
      <c r="O21" s="15">
        <f t="shared" si="0"/>
        <v>355837.4383600002</v>
      </c>
    </row>
    <row r="22" spans="1:15" ht="15">
      <c r="A22" s="6" t="s">
        <v>47</v>
      </c>
      <c r="B22" s="1" t="s">
        <v>19</v>
      </c>
      <c r="C22" s="26">
        <v>9896</v>
      </c>
      <c r="D22" s="22">
        <v>9017</v>
      </c>
      <c r="E22" s="22">
        <v>6175</v>
      </c>
      <c r="F22" s="22">
        <v>10078.829</v>
      </c>
      <c r="G22" s="22">
        <v>5671.91</v>
      </c>
      <c r="H22" s="22">
        <v>11036.518</v>
      </c>
      <c r="I22" s="22">
        <v>8911.537</v>
      </c>
      <c r="J22" s="22">
        <v>14907</v>
      </c>
      <c r="K22" s="27">
        <v>13558</v>
      </c>
      <c r="L22" s="26">
        <v>10065</v>
      </c>
      <c r="M22" s="33">
        <v>4939.29</v>
      </c>
      <c r="N22" s="22">
        <v>0</v>
      </c>
      <c r="O22" s="15">
        <f t="shared" si="0"/>
        <v>104256.08399999999</v>
      </c>
    </row>
    <row r="23" spans="1:15" ht="15">
      <c r="A23" s="37" t="s">
        <v>48</v>
      </c>
      <c r="B23" s="1" t="s">
        <v>20</v>
      </c>
      <c r="C23" s="26">
        <v>32</v>
      </c>
      <c r="D23" s="22">
        <v>53</v>
      </c>
      <c r="E23" s="22">
        <v>7994</v>
      </c>
      <c r="F23" s="22">
        <v>201.666</v>
      </c>
      <c r="G23" s="22">
        <v>1012.54</v>
      </c>
      <c r="H23" s="22">
        <v>62.111999999999995</v>
      </c>
      <c r="I23" s="22">
        <v>105.165</v>
      </c>
      <c r="J23" s="22">
        <v>208</v>
      </c>
      <c r="K23" s="27">
        <v>116</v>
      </c>
      <c r="L23" s="26">
        <v>61</v>
      </c>
      <c r="M23" s="33">
        <v>1246.59</v>
      </c>
      <c r="N23" s="22">
        <v>0</v>
      </c>
      <c r="O23" s="15">
        <f t="shared" si="0"/>
        <v>11092.072999999999</v>
      </c>
    </row>
    <row r="24" spans="1:15" ht="15">
      <c r="A24" s="6" t="s">
        <v>49</v>
      </c>
      <c r="B24" s="1" t="s">
        <v>21</v>
      </c>
      <c r="C24" s="26">
        <v>741</v>
      </c>
      <c r="D24" s="22">
        <v>458</v>
      </c>
      <c r="E24" s="22">
        <v>431</v>
      </c>
      <c r="F24" s="22">
        <v>61.49399999999997</v>
      </c>
      <c r="G24" s="22">
        <v>450.31</v>
      </c>
      <c r="H24" s="22">
        <v>1414.8790000000008</v>
      </c>
      <c r="I24" s="22">
        <v>1240.066</v>
      </c>
      <c r="J24" s="22">
        <v>558</v>
      </c>
      <c r="K24" s="27">
        <v>764</v>
      </c>
      <c r="L24" s="26">
        <v>875</v>
      </c>
      <c r="M24" s="33">
        <v>670.08</v>
      </c>
      <c r="N24" s="22">
        <v>0</v>
      </c>
      <c r="O24" s="15">
        <f t="shared" si="0"/>
        <v>7663.829000000001</v>
      </c>
    </row>
    <row r="25" spans="1:15" ht="15">
      <c r="A25" s="6" t="s">
        <v>50</v>
      </c>
      <c r="B25" s="1" t="s">
        <v>22</v>
      </c>
      <c r="C25" s="26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4"/>
      <c r="K25" s="27">
        <v>0</v>
      </c>
      <c r="L25" s="26">
        <v>0</v>
      </c>
      <c r="M25" s="33">
        <v>0</v>
      </c>
      <c r="N25" s="22">
        <v>0</v>
      </c>
      <c r="O25" s="15">
        <f t="shared" si="0"/>
        <v>0</v>
      </c>
    </row>
    <row r="26" spans="1:15" ht="25.5">
      <c r="A26" s="6" t="s">
        <v>51</v>
      </c>
      <c r="B26" s="1" t="s">
        <v>23</v>
      </c>
      <c r="C26" s="26">
        <v>0</v>
      </c>
      <c r="D26" s="22">
        <v>262</v>
      </c>
      <c r="E26" s="22">
        <v>0</v>
      </c>
      <c r="F26" s="22">
        <v>0</v>
      </c>
      <c r="G26" s="22">
        <v>0</v>
      </c>
      <c r="H26" s="22">
        <v>0</v>
      </c>
      <c r="I26" s="22">
        <v>29.52</v>
      </c>
      <c r="J26" s="24"/>
      <c r="K26" s="22">
        <v>6</v>
      </c>
      <c r="L26" s="26">
        <v>238</v>
      </c>
      <c r="M26" s="33">
        <v>0</v>
      </c>
      <c r="N26" s="22">
        <v>0</v>
      </c>
      <c r="O26" s="15">
        <f t="shared" si="0"/>
        <v>535.52</v>
      </c>
    </row>
    <row r="27" spans="1:15" ht="25.5">
      <c r="A27" s="6" t="s">
        <v>52</v>
      </c>
      <c r="B27" s="1" t="s">
        <v>24</v>
      </c>
      <c r="C27" s="26">
        <v>0</v>
      </c>
      <c r="D27" s="22">
        <v>59</v>
      </c>
      <c r="E27" s="22">
        <v>6</v>
      </c>
      <c r="F27" s="22">
        <v>0</v>
      </c>
      <c r="G27" s="22">
        <v>0.86</v>
      </c>
      <c r="H27" s="22">
        <v>29.778999999999996</v>
      </c>
      <c r="I27" s="22">
        <v>6.9</v>
      </c>
      <c r="J27" s="22">
        <v>18</v>
      </c>
      <c r="K27" s="22">
        <v>24</v>
      </c>
      <c r="L27" s="26">
        <v>9</v>
      </c>
      <c r="M27" s="33">
        <v>2.49</v>
      </c>
      <c r="N27" s="22">
        <v>0</v>
      </c>
      <c r="O27" s="15">
        <f t="shared" si="0"/>
        <v>156.029</v>
      </c>
    </row>
    <row r="28" spans="1:15" ht="25.5">
      <c r="A28" s="6" t="s">
        <v>53</v>
      </c>
      <c r="B28" s="1" t="s">
        <v>25</v>
      </c>
      <c r="C28" s="26">
        <v>761</v>
      </c>
      <c r="D28" s="22">
        <v>4135</v>
      </c>
      <c r="E28" s="22">
        <v>133</v>
      </c>
      <c r="F28" s="22">
        <v>7.387</v>
      </c>
      <c r="G28" s="22">
        <v>2688.2</v>
      </c>
      <c r="H28" s="22">
        <v>960.30512</v>
      </c>
      <c r="I28" s="22">
        <v>3919.582</v>
      </c>
      <c r="J28" s="22">
        <v>8144</v>
      </c>
      <c r="K28" s="22">
        <v>2256</v>
      </c>
      <c r="L28" s="26">
        <v>2237</v>
      </c>
      <c r="M28" s="33">
        <v>404.72</v>
      </c>
      <c r="N28" s="22">
        <v>3</v>
      </c>
      <c r="O28" s="15">
        <f t="shared" si="0"/>
        <v>25649.19412</v>
      </c>
    </row>
    <row r="29" spans="1:15" ht="15">
      <c r="A29" s="6" t="s">
        <v>54</v>
      </c>
      <c r="B29" s="1" t="s">
        <v>26</v>
      </c>
      <c r="C29" s="26">
        <v>144</v>
      </c>
      <c r="D29" s="22">
        <v>0</v>
      </c>
      <c r="E29" s="22">
        <v>260</v>
      </c>
      <c r="F29" s="22">
        <v>0</v>
      </c>
      <c r="G29" s="22">
        <v>191.87</v>
      </c>
      <c r="H29" s="22">
        <v>285.45899999999983</v>
      </c>
      <c r="I29" s="22">
        <v>2817.837</v>
      </c>
      <c r="J29" s="24"/>
      <c r="K29" s="22">
        <v>1573</v>
      </c>
      <c r="L29" s="26">
        <v>0</v>
      </c>
      <c r="M29" s="33">
        <v>6.57</v>
      </c>
      <c r="N29" s="22">
        <v>0</v>
      </c>
      <c r="O29" s="15">
        <f t="shared" si="0"/>
        <v>5278.735999999999</v>
      </c>
    </row>
    <row r="30" spans="1:15" ht="15">
      <c r="A30" s="6" t="s">
        <v>55</v>
      </c>
      <c r="B30" s="1" t="s">
        <v>27</v>
      </c>
      <c r="C30" s="26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4"/>
      <c r="K30" s="22">
        <v>0</v>
      </c>
      <c r="L30" s="26">
        <v>0</v>
      </c>
      <c r="M30" s="33">
        <v>0</v>
      </c>
      <c r="N30" s="22">
        <v>0</v>
      </c>
      <c r="O30" s="15">
        <f t="shared" si="0"/>
        <v>0</v>
      </c>
    </row>
    <row r="31" spans="1:15" ht="15">
      <c r="A31" s="6" t="s">
        <v>56</v>
      </c>
      <c r="B31" s="1" t="s">
        <v>28</v>
      </c>
      <c r="C31" s="26">
        <v>0</v>
      </c>
      <c r="D31" s="22">
        <v>462</v>
      </c>
      <c r="E31" s="22">
        <v>0</v>
      </c>
      <c r="F31" s="22">
        <v>0</v>
      </c>
      <c r="G31" s="22">
        <v>176.51</v>
      </c>
      <c r="H31" s="22">
        <v>169.85500000000047</v>
      </c>
      <c r="I31" s="22">
        <v>784.776</v>
      </c>
      <c r="J31" s="22">
        <v>1006</v>
      </c>
      <c r="K31" s="22">
        <v>0</v>
      </c>
      <c r="L31" s="26">
        <v>0</v>
      </c>
      <c r="M31" s="33">
        <v>23.3</v>
      </c>
      <c r="N31" s="22">
        <v>0</v>
      </c>
      <c r="O31" s="15">
        <f t="shared" si="0"/>
        <v>2622.4410000000007</v>
      </c>
    </row>
    <row r="32" spans="1:15" ht="15">
      <c r="A32" s="6" t="s">
        <v>57</v>
      </c>
      <c r="B32" s="1" t="s">
        <v>29</v>
      </c>
      <c r="C32" s="26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22">
        <v>0</v>
      </c>
      <c r="L32" s="26">
        <v>0</v>
      </c>
      <c r="M32" s="33">
        <v>0</v>
      </c>
      <c r="N32" s="22">
        <v>0</v>
      </c>
      <c r="O32" s="15">
        <f t="shared" si="0"/>
        <v>0</v>
      </c>
    </row>
    <row r="33" spans="1:15" ht="15">
      <c r="A33" s="6" t="s">
        <v>58</v>
      </c>
      <c r="B33" s="1" t="s">
        <v>30</v>
      </c>
      <c r="C33" s="26">
        <v>1638</v>
      </c>
      <c r="D33" s="22">
        <v>3201</v>
      </c>
      <c r="E33" s="22">
        <v>567</v>
      </c>
      <c r="F33" s="22">
        <v>308.73316000000153</v>
      </c>
      <c r="G33" s="22">
        <v>1061.68</v>
      </c>
      <c r="H33" s="22">
        <v>3558.5029999999997</v>
      </c>
      <c r="I33" s="22">
        <v>3268.815</v>
      </c>
      <c r="J33" s="22">
        <v>1633</v>
      </c>
      <c r="K33" s="22">
        <v>811</v>
      </c>
      <c r="L33" s="26">
        <v>1522</v>
      </c>
      <c r="M33" s="33">
        <v>828.24</v>
      </c>
      <c r="N33" s="22">
        <v>0</v>
      </c>
      <c r="O33" s="15">
        <f t="shared" si="0"/>
        <v>18397.971160000005</v>
      </c>
    </row>
    <row r="34" spans="1:15" ht="15">
      <c r="A34" s="8" t="s">
        <v>59</v>
      </c>
      <c r="B34" s="9" t="s">
        <v>31</v>
      </c>
      <c r="C34" s="26">
        <v>83891</v>
      </c>
      <c r="D34" s="25">
        <f>D3+D4+D5+D6+D7+D8+D9+D16+D19+D26+D27+D28+D29+D30+D31+D32+D33</f>
        <v>113323</v>
      </c>
      <c r="E34" s="22">
        <v>62625</v>
      </c>
      <c r="F34" s="22">
        <v>57656.054520000194</v>
      </c>
      <c r="G34" s="22">
        <v>68107.55</v>
      </c>
      <c r="H34" s="22">
        <v>119244.78999999996</v>
      </c>
      <c r="I34" s="22">
        <f>I3+I5+I4+I6+I7+I8+I9+I16+I19+I26+I27+I28+I29+I30+I32+I31+I33</f>
        <v>138067.92900000003</v>
      </c>
      <c r="J34" s="25">
        <f>SUM(J3:J10,J13,J19,J26:J33)</f>
        <v>158877</v>
      </c>
      <c r="K34" s="25">
        <f>SUM(K3:K10)+K13+K19+SUM(K26:K33)</f>
        <v>95122</v>
      </c>
      <c r="L34" s="26">
        <v>75152.111</v>
      </c>
      <c r="M34" s="34">
        <f>SUM(M3:M9)+M16+M19+SUM(M26:M33)</f>
        <v>48197.16</v>
      </c>
      <c r="N34" s="22">
        <f>N3+N5+N10+N13+N19+N28</f>
        <v>1964</v>
      </c>
      <c r="O34" s="11">
        <f t="shared" si="0"/>
        <v>1022227.5945200003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76</v>
      </c>
    </row>
    <row r="2" spans="1:15" s="17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32</v>
      </c>
      <c r="B3" s="1" t="s">
        <v>0</v>
      </c>
      <c r="C3" s="7">
        <v>13467</v>
      </c>
      <c r="D3" s="7">
        <v>5303</v>
      </c>
      <c r="E3" s="7">
        <v>2180</v>
      </c>
      <c r="F3" s="7">
        <v>2235</v>
      </c>
      <c r="G3" s="7">
        <v>4588.3</v>
      </c>
      <c r="H3" s="23">
        <v>5843.837999999999</v>
      </c>
      <c r="I3" s="22">
        <v>5550.760000000009</v>
      </c>
      <c r="J3" s="22">
        <v>9535</v>
      </c>
      <c r="K3" s="7">
        <v>3599</v>
      </c>
      <c r="L3" s="22">
        <v>2224</v>
      </c>
      <c r="M3" s="7">
        <v>2771.37</v>
      </c>
      <c r="N3" s="19"/>
      <c r="O3" s="15">
        <f>SUM(C3:N3)</f>
        <v>57297.26800000001</v>
      </c>
    </row>
    <row r="4" spans="1:15" ht="15">
      <c r="A4" s="6" t="s">
        <v>33</v>
      </c>
      <c r="B4" s="1" t="s">
        <v>1</v>
      </c>
      <c r="C4" s="7">
        <v>3562</v>
      </c>
      <c r="D4" s="7">
        <v>36877</v>
      </c>
      <c r="E4" s="7">
        <v>2974</v>
      </c>
      <c r="F4" s="7">
        <v>0</v>
      </c>
      <c r="G4" s="7">
        <v>1748.16</v>
      </c>
      <c r="H4" s="23">
        <v>5544.122000000003</v>
      </c>
      <c r="I4" s="22">
        <v>13913.976999999992</v>
      </c>
      <c r="J4" s="22">
        <v>4424</v>
      </c>
      <c r="K4" s="7">
        <v>1172</v>
      </c>
      <c r="L4" s="22">
        <v>0</v>
      </c>
      <c r="M4" s="7">
        <v>1469.77</v>
      </c>
      <c r="N4" s="19"/>
      <c r="O4" s="15">
        <f aca="true" t="shared" si="0" ref="O4:O34">SUM(C4:N4)</f>
        <v>71685.029</v>
      </c>
    </row>
    <row r="5" spans="1:15" ht="25.5">
      <c r="A5" s="6" t="s">
        <v>34</v>
      </c>
      <c r="B5" s="1" t="s">
        <v>2</v>
      </c>
      <c r="C5" s="7">
        <v>5903</v>
      </c>
      <c r="D5" s="7">
        <v>8596</v>
      </c>
      <c r="E5" s="7">
        <v>10264</v>
      </c>
      <c r="F5" s="7">
        <v>983</v>
      </c>
      <c r="G5" s="7">
        <v>3831.48</v>
      </c>
      <c r="H5" s="23">
        <v>13118.453999999998</v>
      </c>
      <c r="I5" s="22">
        <v>15314.189000000006</v>
      </c>
      <c r="J5" s="22">
        <v>5964</v>
      </c>
      <c r="K5" s="7">
        <v>7357</v>
      </c>
      <c r="L5" s="22">
        <v>9949</v>
      </c>
      <c r="M5" s="7">
        <v>8157.75</v>
      </c>
      <c r="N5" s="19"/>
      <c r="O5" s="15">
        <f t="shared" si="0"/>
        <v>89437.87299999999</v>
      </c>
    </row>
    <row r="6" spans="1:15" ht="25.5">
      <c r="A6" s="6" t="s">
        <v>35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/>
      <c r="K6" s="7">
        <v>0</v>
      </c>
      <c r="L6" s="22">
        <v>0</v>
      </c>
      <c r="M6" s="7">
        <v>0</v>
      </c>
      <c r="N6" s="19"/>
      <c r="O6" s="15">
        <f t="shared" si="0"/>
        <v>0</v>
      </c>
    </row>
    <row r="7" spans="1:15" ht="15">
      <c r="A7" s="6" t="s">
        <v>36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/>
      <c r="K7" s="7">
        <v>0</v>
      </c>
      <c r="L7" s="22">
        <v>0</v>
      </c>
      <c r="M7" s="7">
        <v>0</v>
      </c>
      <c r="N7" s="19"/>
      <c r="O7" s="15">
        <f t="shared" si="0"/>
        <v>0</v>
      </c>
    </row>
    <row r="8" spans="1:15" ht="15">
      <c r="A8" s="6" t="s">
        <v>37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3">
        <v>23.714</v>
      </c>
      <c r="I8" s="22">
        <v>27.765</v>
      </c>
      <c r="J8" s="22"/>
      <c r="K8" s="7">
        <v>0</v>
      </c>
      <c r="L8" s="22">
        <v>55</v>
      </c>
      <c r="M8" s="7">
        <v>0</v>
      </c>
      <c r="N8" s="19"/>
      <c r="O8" s="15">
        <f t="shared" si="0"/>
        <v>106.479</v>
      </c>
    </row>
    <row r="9" spans="1:15" ht="25.5">
      <c r="A9" s="6" t="s">
        <v>38</v>
      </c>
      <c r="B9" s="1" t="s">
        <v>6</v>
      </c>
      <c r="C9" s="7">
        <v>38</v>
      </c>
      <c r="D9" s="7">
        <v>654</v>
      </c>
      <c r="E9" s="7">
        <v>2017</v>
      </c>
      <c r="F9" s="7">
        <v>0</v>
      </c>
      <c r="G9" s="7">
        <v>892.21</v>
      </c>
      <c r="H9" s="23">
        <v>113.55600000000004</v>
      </c>
      <c r="I9" s="22">
        <v>3617.3910000000005</v>
      </c>
      <c r="J9" s="22">
        <v>586</v>
      </c>
      <c r="K9" s="7">
        <v>90</v>
      </c>
      <c r="L9" s="22">
        <v>349</v>
      </c>
      <c r="M9" s="7">
        <v>58.95</v>
      </c>
      <c r="N9" s="19"/>
      <c r="O9" s="15">
        <f t="shared" si="0"/>
        <v>8416.107000000002</v>
      </c>
    </row>
    <row r="10" spans="1:15" ht="25.5">
      <c r="A10" s="6" t="s">
        <v>39</v>
      </c>
      <c r="B10" s="1" t="s">
        <v>7</v>
      </c>
      <c r="C10" s="7">
        <v>7902</v>
      </c>
      <c r="D10" s="7">
        <v>4397</v>
      </c>
      <c r="E10" s="7">
        <v>4532</v>
      </c>
      <c r="F10" s="7">
        <v>102.163</v>
      </c>
      <c r="G10" s="7">
        <v>12912.35</v>
      </c>
      <c r="H10" s="23">
        <v>6080.823369999995</v>
      </c>
      <c r="I10" s="22">
        <f aca="true" t="shared" si="1" ref="I10">I11+I12</f>
        <v>11528.555049557515</v>
      </c>
      <c r="J10" s="22">
        <f aca="true" t="shared" si="2" ref="J10">SUM(J11:J12)</f>
        <v>4304</v>
      </c>
      <c r="K10" s="7">
        <v>1098</v>
      </c>
      <c r="L10" s="22">
        <v>4393</v>
      </c>
      <c r="M10" s="7">
        <v>6553.7300000000005</v>
      </c>
      <c r="N10" s="19"/>
      <c r="O10" s="15">
        <f t="shared" si="0"/>
        <v>63803.62141955751</v>
      </c>
    </row>
    <row r="11" spans="1:15" ht="15">
      <c r="A11" s="6" t="s">
        <v>40</v>
      </c>
      <c r="B11" s="1" t="s">
        <v>8</v>
      </c>
      <c r="C11" s="7">
        <v>2341</v>
      </c>
      <c r="D11" s="7">
        <v>1193</v>
      </c>
      <c r="E11" s="7">
        <v>3170</v>
      </c>
      <c r="F11" s="7">
        <v>10.734</v>
      </c>
      <c r="G11" s="7">
        <v>794.89</v>
      </c>
      <c r="H11" s="22">
        <v>2437.6486400000003</v>
      </c>
      <c r="I11" s="22">
        <v>675.9330917462471</v>
      </c>
      <c r="J11" s="22">
        <v>583</v>
      </c>
      <c r="K11" s="7">
        <v>196</v>
      </c>
      <c r="L11" s="22">
        <v>845</v>
      </c>
      <c r="M11" s="7">
        <v>203.27</v>
      </c>
      <c r="N11" s="19"/>
      <c r="O11" s="15">
        <f t="shared" si="0"/>
        <v>12450.475731746248</v>
      </c>
    </row>
    <row r="12" spans="1:15" ht="15">
      <c r="A12" s="6" t="s">
        <v>41</v>
      </c>
      <c r="B12" s="1" t="s">
        <v>9</v>
      </c>
      <c r="C12" s="7">
        <v>5561</v>
      </c>
      <c r="D12" s="7">
        <v>3204</v>
      </c>
      <c r="E12" s="7">
        <v>1362</v>
      </c>
      <c r="F12" s="7">
        <v>91.429</v>
      </c>
      <c r="G12" s="7">
        <v>12117.5</v>
      </c>
      <c r="H12" s="22">
        <v>3643.174729999999</v>
      </c>
      <c r="I12" s="22">
        <v>10852.621957811269</v>
      </c>
      <c r="J12" s="22">
        <v>3721</v>
      </c>
      <c r="K12" s="7">
        <v>902</v>
      </c>
      <c r="L12" s="22">
        <v>3548</v>
      </c>
      <c r="M12" s="7">
        <v>6350.46</v>
      </c>
      <c r="N12" s="19"/>
      <c r="O12" s="15">
        <f t="shared" si="0"/>
        <v>51353.18568781127</v>
      </c>
    </row>
    <row r="13" spans="1:15" ht="15">
      <c r="A13" s="6" t="s">
        <v>42</v>
      </c>
      <c r="B13" s="1" t="s">
        <v>10</v>
      </c>
      <c r="C13" s="7">
        <v>7468</v>
      </c>
      <c r="D13" s="7">
        <v>3767</v>
      </c>
      <c r="E13" s="7">
        <v>14270</v>
      </c>
      <c r="F13" s="7">
        <v>161.01999999999998</v>
      </c>
      <c r="G13" s="7">
        <v>16782.22</v>
      </c>
      <c r="H13" s="23">
        <v>14736.022480000007</v>
      </c>
      <c r="I13" s="22">
        <f aca="true" t="shared" si="3" ref="I13">I14+I15</f>
        <v>33000.269950442475</v>
      </c>
      <c r="J13" s="22">
        <f aca="true" t="shared" si="4" ref="J13">SUM(J14:J15)</f>
        <v>64922</v>
      </c>
      <c r="K13" s="7">
        <v>14115</v>
      </c>
      <c r="L13" s="22">
        <v>3458.4449999999997</v>
      </c>
      <c r="M13" s="7">
        <v>2523.42</v>
      </c>
      <c r="N13" s="19"/>
      <c r="O13" s="15">
        <f t="shared" si="0"/>
        <v>175203.3974304425</v>
      </c>
    </row>
    <row r="14" spans="1:15" ht="15">
      <c r="A14" s="6" t="s">
        <v>40</v>
      </c>
      <c r="B14" s="1" t="s">
        <v>11</v>
      </c>
      <c r="C14" s="7">
        <v>818</v>
      </c>
      <c r="D14" s="7">
        <v>1925</v>
      </c>
      <c r="E14" s="7">
        <v>12794</v>
      </c>
      <c r="F14" s="7">
        <v>110.981</v>
      </c>
      <c r="G14" s="7">
        <v>1285.65</v>
      </c>
      <c r="H14" s="22">
        <v>9925.360320000002</v>
      </c>
      <c r="I14" s="22">
        <v>16657.50490825375</v>
      </c>
      <c r="J14" s="22">
        <v>123</v>
      </c>
      <c r="K14" s="7">
        <v>389</v>
      </c>
      <c r="L14" s="22">
        <v>142</v>
      </c>
      <c r="M14" s="7">
        <v>297.86</v>
      </c>
      <c r="N14" s="19"/>
      <c r="O14" s="15">
        <f t="shared" si="0"/>
        <v>44468.35622825375</v>
      </c>
    </row>
    <row r="15" spans="1:15" ht="15">
      <c r="A15" s="6" t="s">
        <v>41</v>
      </c>
      <c r="B15" s="1" t="s">
        <v>12</v>
      </c>
      <c r="C15" s="7">
        <v>6650</v>
      </c>
      <c r="D15" s="7">
        <v>1842</v>
      </c>
      <c r="E15" s="7">
        <v>1476</v>
      </c>
      <c r="F15" s="7">
        <v>50.039</v>
      </c>
      <c r="G15" s="7">
        <v>15496.57</v>
      </c>
      <c r="H15" s="22">
        <v>4810.662159999996</v>
      </c>
      <c r="I15" s="22">
        <v>16342.765042188723</v>
      </c>
      <c r="J15" s="22">
        <v>64799</v>
      </c>
      <c r="K15" s="7">
        <v>13726</v>
      </c>
      <c r="L15" s="22">
        <v>3316.4449999999997</v>
      </c>
      <c r="M15" s="7">
        <v>2225.56</v>
      </c>
      <c r="N15" s="19"/>
      <c r="O15" s="15">
        <f t="shared" si="0"/>
        <v>130735.04120218873</v>
      </c>
    </row>
    <row r="16" spans="1:15" ht="15">
      <c r="A16" s="6" t="s">
        <v>43</v>
      </c>
      <c r="B16" s="1" t="s">
        <v>13</v>
      </c>
      <c r="C16" s="7">
        <v>15370</v>
      </c>
      <c r="D16" s="7">
        <v>8164</v>
      </c>
      <c r="E16" s="7">
        <v>18802</v>
      </c>
      <c r="F16" s="7">
        <v>263.183</v>
      </c>
      <c r="G16" s="7">
        <v>29694.59</v>
      </c>
      <c r="H16" s="23">
        <v>20816.845849999998</v>
      </c>
      <c r="I16" s="22">
        <f aca="true" t="shared" si="5" ref="I16">I17+I18</f>
        <v>44528.82499999999</v>
      </c>
      <c r="J16" s="22">
        <f aca="true" t="shared" si="6" ref="J16">SUM(J17:J18)</f>
        <v>69226</v>
      </c>
      <c r="K16" s="7">
        <v>15213</v>
      </c>
      <c r="L16" s="22">
        <v>7851.445</v>
      </c>
      <c r="M16" s="7">
        <v>9077.15</v>
      </c>
      <c r="N16" s="19"/>
      <c r="O16" s="15">
        <f t="shared" si="0"/>
        <v>239007.03884999998</v>
      </c>
    </row>
    <row r="17" spans="1:15" ht="15">
      <c r="A17" s="6" t="s">
        <v>40</v>
      </c>
      <c r="B17" s="1" t="s">
        <v>14</v>
      </c>
      <c r="C17" s="7">
        <v>3159</v>
      </c>
      <c r="D17" s="7">
        <v>3118</v>
      </c>
      <c r="E17" s="7">
        <v>15964</v>
      </c>
      <c r="F17" s="7">
        <v>121.71499999999999</v>
      </c>
      <c r="G17" s="7">
        <v>2080.55</v>
      </c>
      <c r="H17" s="22">
        <v>12363.00896</v>
      </c>
      <c r="I17" s="22">
        <v>17333.438000000002</v>
      </c>
      <c r="J17" s="22">
        <f>J11+J14</f>
        <v>706</v>
      </c>
      <c r="K17" s="7">
        <v>585</v>
      </c>
      <c r="L17" s="22">
        <v>987</v>
      </c>
      <c r="M17" s="7">
        <v>501.13</v>
      </c>
      <c r="N17" s="19"/>
      <c r="O17" s="15">
        <f t="shared" si="0"/>
        <v>56918.84196</v>
      </c>
    </row>
    <row r="18" spans="1:15" ht="15">
      <c r="A18" s="6" t="s">
        <v>41</v>
      </c>
      <c r="B18" s="1" t="s">
        <v>15</v>
      </c>
      <c r="C18" s="7">
        <v>12211</v>
      </c>
      <c r="D18" s="7">
        <v>5046</v>
      </c>
      <c r="E18" s="7">
        <v>2838</v>
      </c>
      <c r="F18" s="7">
        <v>141.46800000000002</v>
      </c>
      <c r="G18" s="7">
        <v>27614.04</v>
      </c>
      <c r="H18" s="22">
        <v>8453.83689000001</v>
      </c>
      <c r="I18" s="22">
        <v>27195.386999999988</v>
      </c>
      <c r="J18" s="22">
        <f>J12+J15</f>
        <v>68520</v>
      </c>
      <c r="K18" s="7">
        <v>14628</v>
      </c>
      <c r="L18" s="22">
        <v>6864.444999999998</v>
      </c>
      <c r="M18" s="7">
        <v>8576.02</v>
      </c>
      <c r="N18" s="19"/>
      <c r="O18" s="15">
        <f t="shared" si="0"/>
        <v>182088.19689</v>
      </c>
    </row>
    <row r="19" spans="1:15" ht="15">
      <c r="A19" s="6" t="s">
        <v>44</v>
      </c>
      <c r="B19" s="1" t="s">
        <v>16</v>
      </c>
      <c r="C19" s="7">
        <v>33474</v>
      </c>
      <c r="D19" s="7">
        <v>33727</v>
      </c>
      <c r="E19" s="7">
        <v>33570</v>
      </c>
      <c r="F19" s="7">
        <v>28734.957</v>
      </c>
      <c r="G19" s="7">
        <v>22906.41</v>
      </c>
      <c r="H19" s="23">
        <f aca="true" t="shared" si="7" ref="H19:I19">H20+H24+H25</f>
        <v>38274.441999999995</v>
      </c>
      <c r="I19" s="22">
        <f t="shared" si="7"/>
        <v>39825.404</v>
      </c>
      <c r="J19" s="22">
        <f aca="true" t="shared" si="8" ref="J19">SUM(J20,J24:J25)</f>
        <v>53081</v>
      </c>
      <c r="K19" s="7">
        <v>55480</v>
      </c>
      <c r="L19" s="22">
        <v>39015.99800000001</v>
      </c>
      <c r="M19" s="7">
        <v>25083.649999999998</v>
      </c>
      <c r="N19" s="19"/>
      <c r="O19" s="15">
        <f t="shared" si="0"/>
        <v>403172.86100000003</v>
      </c>
    </row>
    <row r="20" spans="1:15" ht="15">
      <c r="A20" s="6" t="s">
        <v>45</v>
      </c>
      <c r="B20" s="1" t="s">
        <v>17</v>
      </c>
      <c r="C20" s="7">
        <v>33023</v>
      </c>
      <c r="D20" s="7">
        <v>33727</v>
      </c>
      <c r="E20" s="7">
        <v>33041</v>
      </c>
      <c r="F20" s="7">
        <v>28734.957</v>
      </c>
      <c r="G20" s="7">
        <v>21481.02</v>
      </c>
      <c r="H20" s="23">
        <f>H21+H22+H23</f>
        <v>37337.547999999995</v>
      </c>
      <c r="I20" s="22">
        <f aca="true" t="shared" si="9" ref="I20">I21+I22+I23</f>
        <v>38473.034</v>
      </c>
      <c r="J20" s="22">
        <f aca="true" t="shared" si="10" ref="J20">SUM(J21:J23)</f>
        <v>52901</v>
      </c>
      <c r="K20" s="7">
        <v>54783</v>
      </c>
      <c r="L20" s="22">
        <v>38063.99800000001</v>
      </c>
      <c r="M20" s="7">
        <v>24271.469999999998</v>
      </c>
      <c r="N20" s="19"/>
      <c r="O20" s="15">
        <f t="shared" si="0"/>
        <v>395837.02699999994</v>
      </c>
    </row>
    <row r="21" spans="1:15" ht="15">
      <c r="A21" s="6" t="s">
        <v>46</v>
      </c>
      <c r="B21" s="1" t="s">
        <v>18</v>
      </c>
      <c r="C21" s="7">
        <v>24920</v>
      </c>
      <c r="D21" s="7">
        <v>25028</v>
      </c>
      <c r="E21" s="7">
        <v>19669</v>
      </c>
      <c r="F21" s="7">
        <v>22322</v>
      </c>
      <c r="G21" s="7">
        <v>16153.26</v>
      </c>
      <c r="H21" s="22">
        <v>26687.402000000002</v>
      </c>
      <c r="I21" s="22">
        <v>28107.440000000002</v>
      </c>
      <c r="J21" s="22">
        <v>40006</v>
      </c>
      <c r="K21" s="7">
        <v>42350</v>
      </c>
      <c r="L21" s="22">
        <v>28930.997999999992</v>
      </c>
      <c r="M21" s="7">
        <v>17985.32</v>
      </c>
      <c r="N21" s="19"/>
      <c r="O21" s="15">
        <f t="shared" si="0"/>
        <v>292159.42</v>
      </c>
    </row>
    <row r="22" spans="1:15" ht="15">
      <c r="A22" s="6" t="s">
        <v>47</v>
      </c>
      <c r="B22" s="1" t="s">
        <v>19</v>
      </c>
      <c r="C22" s="7">
        <v>8047</v>
      </c>
      <c r="D22" s="7">
        <v>8637</v>
      </c>
      <c r="E22" s="7">
        <v>6028</v>
      </c>
      <c r="F22" s="7">
        <v>6301</v>
      </c>
      <c r="G22" s="7">
        <v>4619.11</v>
      </c>
      <c r="H22" s="22">
        <v>10159.389</v>
      </c>
      <c r="I22" s="22">
        <v>10271.498999999996</v>
      </c>
      <c r="J22" s="22">
        <v>12607</v>
      </c>
      <c r="K22" s="7">
        <v>12268</v>
      </c>
      <c r="L22" s="22">
        <v>9036</v>
      </c>
      <c r="M22" s="7">
        <v>6131.17</v>
      </c>
      <c r="N22" s="19"/>
      <c r="O22" s="15">
        <f t="shared" si="0"/>
        <v>94105.16799999999</v>
      </c>
    </row>
    <row r="23" spans="1:15" ht="15">
      <c r="A23" s="37" t="s">
        <v>48</v>
      </c>
      <c r="B23" s="1" t="s">
        <v>20</v>
      </c>
      <c r="C23" s="7">
        <v>56</v>
      </c>
      <c r="D23" s="7">
        <v>62</v>
      </c>
      <c r="E23" s="7">
        <v>7344</v>
      </c>
      <c r="F23" s="7">
        <v>111.957</v>
      </c>
      <c r="G23" s="7">
        <v>708.65</v>
      </c>
      <c r="H23" s="22">
        <v>490.757</v>
      </c>
      <c r="I23" s="22">
        <v>94.095</v>
      </c>
      <c r="J23" s="22">
        <v>288</v>
      </c>
      <c r="K23" s="7">
        <v>165</v>
      </c>
      <c r="L23" s="22">
        <v>97</v>
      </c>
      <c r="M23" s="7">
        <v>154.98</v>
      </c>
      <c r="N23" s="19"/>
      <c r="O23" s="15">
        <f t="shared" si="0"/>
        <v>9572.438999999998</v>
      </c>
    </row>
    <row r="24" spans="1:15" ht="15">
      <c r="A24" s="6" t="s">
        <v>49</v>
      </c>
      <c r="B24" s="1" t="s">
        <v>21</v>
      </c>
      <c r="C24" s="7">
        <v>451</v>
      </c>
      <c r="D24" s="7">
        <v>0</v>
      </c>
      <c r="E24" s="7">
        <v>529</v>
      </c>
      <c r="F24" s="7">
        <v>0</v>
      </c>
      <c r="G24" s="7">
        <v>1425.39</v>
      </c>
      <c r="H24" s="22">
        <v>936.8940000000002</v>
      </c>
      <c r="I24" s="22">
        <v>1352.3700000000008</v>
      </c>
      <c r="J24" s="22">
        <v>180</v>
      </c>
      <c r="K24" s="7">
        <v>697</v>
      </c>
      <c r="L24" s="22">
        <v>952</v>
      </c>
      <c r="M24" s="7">
        <v>812.18</v>
      </c>
      <c r="N24" s="19"/>
      <c r="O24" s="15">
        <f t="shared" si="0"/>
        <v>7335.834000000002</v>
      </c>
    </row>
    <row r="25" spans="1:15" ht="15">
      <c r="A25" s="6" t="s">
        <v>50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/>
      <c r="K25" s="7">
        <v>0</v>
      </c>
      <c r="L25" s="22">
        <v>0</v>
      </c>
      <c r="M25" s="7">
        <v>0</v>
      </c>
      <c r="N25" s="19"/>
      <c r="O25" s="15">
        <f t="shared" si="0"/>
        <v>0</v>
      </c>
    </row>
    <row r="26" spans="1:15" ht="25.5">
      <c r="A26" s="6" t="s">
        <v>51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14.76</v>
      </c>
      <c r="J26" s="22"/>
      <c r="K26" s="7">
        <v>11</v>
      </c>
      <c r="L26" s="22">
        <v>104</v>
      </c>
      <c r="M26" s="7">
        <v>0</v>
      </c>
      <c r="N26" s="19"/>
      <c r="O26" s="15">
        <f t="shared" si="0"/>
        <v>129.76</v>
      </c>
    </row>
    <row r="27" spans="1:15" ht="25.5">
      <c r="A27" s="6" t="s">
        <v>52</v>
      </c>
      <c r="B27" s="1" t="s">
        <v>24</v>
      </c>
      <c r="C27" s="7">
        <v>0</v>
      </c>
      <c r="D27" s="7">
        <v>13</v>
      </c>
      <c r="E27" s="7">
        <v>0</v>
      </c>
      <c r="F27" s="7">
        <v>0</v>
      </c>
      <c r="G27" s="7">
        <v>14.25</v>
      </c>
      <c r="H27" s="23">
        <v>26.53000000000001</v>
      </c>
      <c r="I27" s="22">
        <v>18.134999999999998</v>
      </c>
      <c r="J27" s="22">
        <v>14</v>
      </c>
      <c r="K27" s="7">
        <v>19</v>
      </c>
      <c r="L27" s="22">
        <v>11</v>
      </c>
      <c r="M27" s="7">
        <v>37.14</v>
      </c>
      <c r="N27" s="19"/>
      <c r="O27" s="15">
        <f t="shared" si="0"/>
        <v>153.055</v>
      </c>
    </row>
    <row r="28" spans="1:15" ht="25.5">
      <c r="A28" s="6" t="s">
        <v>53</v>
      </c>
      <c r="B28" s="1" t="s">
        <v>25</v>
      </c>
      <c r="C28" s="7">
        <v>1022</v>
      </c>
      <c r="D28" s="7">
        <v>3601</v>
      </c>
      <c r="E28" s="7">
        <v>119</v>
      </c>
      <c r="F28" s="7">
        <v>27.724</v>
      </c>
      <c r="G28" s="7">
        <v>909.68</v>
      </c>
      <c r="H28" s="23">
        <v>732.6798699999999</v>
      </c>
      <c r="I28" s="22">
        <v>2469.8790000000026</v>
      </c>
      <c r="J28" s="22">
        <v>7209</v>
      </c>
      <c r="K28" s="7">
        <v>3304</v>
      </c>
      <c r="L28" s="22">
        <v>1866</v>
      </c>
      <c r="M28" s="7">
        <v>362.61</v>
      </c>
      <c r="N28" s="19"/>
      <c r="O28" s="15">
        <f t="shared" si="0"/>
        <v>21623.572870000004</v>
      </c>
    </row>
    <row r="29" spans="1:15" ht="15">
      <c r="A29" s="6" t="s">
        <v>54</v>
      </c>
      <c r="B29" s="1" t="s">
        <v>26</v>
      </c>
      <c r="C29" s="7">
        <v>207</v>
      </c>
      <c r="D29" s="7">
        <v>0</v>
      </c>
      <c r="E29" s="7">
        <v>62</v>
      </c>
      <c r="F29" s="7">
        <v>0</v>
      </c>
      <c r="G29" s="7">
        <v>192</v>
      </c>
      <c r="H29" s="23">
        <v>211.53700000000026</v>
      </c>
      <c r="I29" s="22">
        <v>2115.58</v>
      </c>
      <c r="J29" s="22"/>
      <c r="K29" s="7">
        <v>1291</v>
      </c>
      <c r="L29" s="22">
        <v>0</v>
      </c>
      <c r="M29" s="7">
        <v>13.54</v>
      </c>
      <c r="N29" s="19"/>
      <c r="O29" s="15">
        <f t="shared" si="0"/>
        <v>4092.657</v>
      </c>
    </row>
    <row r="30" spans="1:15" ht="15">
      <c r="A30" s="6" t="s">
        <v>55</v>
      </c>
      <c r="B30" s="1" t="s">
        <v>27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/>
      <c r="K30" s="7">
        <v>0</v>
      </c>
      <c r="L30" s="22">
        <v>0</v>
      </c>
      <c r="M30" s="7">
        <v>1.8</v>
      </c>
      <c r="N30" s="19"/>
      <c r="O30" s="15">
        <f t="shared" si="0"/>
        <v>1.8</v>
      </c>
    </row>
    <row r="31" spans="1:15" ht="15">
      <c r="A31" s="6" t="s">
        <v>56</v>
      </c>
      <c r="B31" s="1" t="s">
        <v>28</v>
      </c>
      <c r="C31" s="7">
        <v>123</v>
      </c>
      <c r="D31" s="7">
        <v>19</v>
      </c>
      <c r="E31" s="7">
        <v>0</v>
      </c>
      <c r="F31" s="7">
        <v>0</v>
      </c>
      <c r="G31" s="7">
        <v>83.36</v>
      </c>
      <c r="H31" s="23">
        <v>183.0619999999999</v>
      </c>
      <c r="I31" s="22">
        <v>5344.8769999999995</v>
      </c>
      <c r="J31" s="22">
        <v>2519</v>
      </c>
      <c r="K31" s="7">
        <v>0</v>
      </c>
      <c r="L31" s="22">
        <v>0</v>
      </c>
      <c r="M31" s="7">
        <v>0</v>
      </c>
      <c r="N31" s="19"/>
      <c r="O31" s="15">
        <f t="shared" si="0"/>
        <v>8272.298999999999</v>
      </c>
    </row>
    <row r="32" spans="1:15" ht="15">
      <c r="A32" s="6" t="s">
        <v>57</v>
      </c>
      <c r="B32" s="1" t="s">
        <v>29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/>
      <c r="K32" s="7">
        <v>0</v>
      </c>
      <c r="L32" s="22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58</v>
      </c>
      <c r="B33" s="1" t="s">
        <v>30</v>
      </c>
      <c r="C33" s="7">
        <v>1288</v>
      </c>
      <c r="D33" s="7">
        <v>3029</v>
      </c>
      <c r="E33" s="7">
        <v>507</v>
      </c>
      <c r="F33" s="7">
        <v>247</v>
      </c>
      <c r="G33" s="7">
        <v>782.81</v>
      </c>
      <c r="H33" s="23">
        <v>3126.1499999999996</v>
      </c>
      <c r="I33" s="22">
        <v>3742.0840000000007</v>
      </c>
      <c r="J33" s="22">
        <v>1358</v>
      </c>
      <c r="K33" s="7">
        <v>736</v>
      </c>
      <c r="L33" s="22">
        <v>1430</v>
      </c>
      <c r="M33" s="7">
        <v>741.03</v>
      </c>
      <c r="N33" s="19"/>
      <c r="O33" s="15">
        <f t="shared" si="0"/>
        <v>16987.074</v>
      </c>
    </row>
    <row r="34" spans="1:15" ht="15">
      <c r="A34" s="8" t="s">
        <v>59</v>
      </c>
      <c r="B34" s="9" t="s">
        <v>31</v>
      </c>
      <c r="C34" s="10">
        <v>74454</v>
      </c>
      <c r="D34" s="10">
        <v>99983</v>
      </c>
      <c r="E34" s="10">
        <v>70495</v>
      </c>
      <c r="F34" s="10">
        <v>32490.863999999998</v>
      </c>
      <c r="G34" s="10">
        <v>65643.23</v>
      </c>
      <c r="H34" s="23">
        <v>88014.93071999992</v>
      </c>
      <c r="I34" s="22">
        <v>136483.62600000005</v>
      </c>
      <c r="J34" s="25">
        <f>SUM(J3:J10,J13,J19,J26:J33)</f>
        <v>153916</v>
      </c>
      <c r="K34" s="10">
        <v>88272</v>
      </c>
      <c r="L34" s="22">
        <v>62855.44300000003</v>
      </c>
      <c r="M34" s="10">
        <v>47774.76</v>
      </c>
      <c r="N34" s="20"/>
      <c r="O34" s="11">
        <f t="shared" si="0"/>
        <v>920382.85372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74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32</v>
      </c>
      <c r="B3" s="1" t="s">
        <v>0</v>
      </c>
      <c r="C3" s="26">
        <v>9263</v>
      </c>
      <c r="D3" s="22">
        <v>3129</v>
      </c>
      <c r="E3" s="22">
        <v>473</v>
      </c>
      <c r="F3" s="22">
        <v>554.344</v>
      </c>
      <c r="G3" s="22">
        <v>3792.6</v>
      </c>
      <c r="H3" s="22">
        <v>3125.818</v>
      </c>
      <c r="I3" s="22">
        <v>5632.436</v>
      </c>
      <c r="J3" s="22">
        <v>3591</v>
      </c>
      <c r="K3" s="22">
        <v>1766</v>
      </c>
      <c r="L3" s="26">
        <v>894</v>
      </c>
      <c r="M3" s="33">
        <v>2834.8</v>
      </c>
      <c r="N3" s="19"/>
      <c r="O3" s="15">
        <f>SUM(C3:N3)</f>
        <v>35055.998</v>
      </c>
    </row>
    <row r="4" spans="1:15" ht="15">
      <c r="A4" s="6" t="s">
        <v>33</v>
      </c>
      <c r="B4" s="1" t="s">
        <v>1</v>
      </c>
      <c r="C4" s="26">
        <v>10164</v>
      </c>
      <c r="D4" s="22">
        <v>10899</v>
      </c>
      <c r="E4" s="22">
        <v>2149</v>
      </c>
      <c r="F4" s="22">
        <v>0</v>
      </c>
      <c r="G4" s="22">
        <v>10358.04</v>
      </c>
      <c r="H4" s="22">
        <v>6377.876</v>
      </c>
      <c r="I4" s="22">
        <v>14389.354</v>
      </c>
      <c r="J4" s="22">
        <v>2593</v>
      </c>
      <c r="K4" s="22">
        <v>1116</v>
      </c>
      <c r="L4" s="26">
        <v>0</v>
      </c>
      <c r="M4" s="33">
        <v>2851.28</v>
      </c>
      <c r="N4" s="19"/>
      <c r="O4" s="15">
        <f aca="true" t="shared" si="0" ref="O4:O34">SUM(C4:N4)</f>
        <v>60897.549999999996</v>
      </c>
    </row>
    <row r="5" spans="1:15" ht="25.5">
      <c r="A5" s="6" t="s">
        <v>34</v>
      </c>
      <c r="B5" s="1" t="s">
        <v>2</v>
      </c>
      <c r="C5" s="26">
        <v>4984</v>
      </c>
      <c r="D5" s="22">
        <v>4279</v>
      </c>
      <c r="E5" s="22">
        <v>3551</v>
      </c>
      <c r="F5" s="22">
        <v>1014.681</v>
      </c>
      <c r="G5" s="22">
        <v>1127.56</v>
      </c>
      <c r="H5" s="22">
        <v>11770.907999999994</v>
      </c>
      <c r="I5" s="22">
        <v>11546.658</v>
      </c>
      <c r="J5" s="22">
        <v>3330</v>
      </c>
      <c r="K5" s="22">
        <v>11201</v>
      </c>
      <c r="L5" s="26">
        <v>5228</v>
      </c>
      <c r="M5" s="33">
        <v>5660.49</v>
      </c>
      <c r="N5" s="19"/>
      <c r="O5" s="15">
        <f t="shared" si="0"/>
        <v>63693.29699999999</v>
      </c>
    </row>
    <row r="6" spans="1:15" ht="25.5">
      <c r="A6" s="6" t="s">
        <v>35</v>
      </c>
      <c r="B6" s="1" t="s">
        <v>3</v>
      </c>
      <c r="C6" s="26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4"/>
      <c r="K6" s="22">
        <v>0</v>
      </c>
      <c r="L6" s="26">
        <v>0</v>
      </c>
      <c r="M6" s="33">
        <v>0</v>
      </c>
      <c r="N6" s="19"/>
      <c r="O6" s="15">
        <f t="shared" si="0"/>
        <v>0</v>
      </c>
    </row>
    <row r="7" spans="1:15" ht="15">
      <c r="A7" s="6" t="s">
        <v>36</v>
      </c>
      <c r="B7" s="1" t="s">
        <v>4</v>
      </c>
      <c r="C7" s="26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4"/>
      <c r="K7" s="22">
        <v>0</v>
      </c>
      <c r="L7" s="26">
        <v>0</v>
      </c>
      <c r="M7" s="33">
        <v>0</v>
      </c>
      <c r="N7" s="19"/>
      <c r="O7" s="15">
        <f t="shared" si="0"/>
        <v>0</v>
      </c>
    </row>
    <row r="8" spans="1:15" ht="15">
      <c r="A8" s="6" t="s">
        <v>37</v>
      </c>
      <c r="B8" s="1" t="s">
        <v>5</v>
      </c>
      <c r="C8" s="26">
        <v>0</v>
      </c>
      <c r="D8" s="22">
        <v>0</v>
      </c>
      <c r="E8" s="22">
        <v>0</v>
      </c>
      <c r="F8" s="22">
        <v>0</v>
      </c>
      <c r="G8" s="22">
        <v>0</v>
      </c>
      <c r="H8" s="22">
        <v>78.451</v>
      </c>
      <c r="I8" s="22">
        <v>0</v>
      </c>
      <c r="J8" s="24"/>
      <c r="K8" s="22">
        <v>0</v>
      </c>
      <c r="L8" s="26">
        <v>0</v>
      </c>
      <c r="M8" s="33">
        <v>0</v>
      </c>
      <c r="N8" s="19"/>
      <c r="O8" s="15">
        <f t="shared" si="0"/>
        <v>78.451</v>
      </c>
    </row>
    <row r="9" spans="1:15" ht="25.5">
      <c r="A9" s="6" t="s">
        <v>38</v>
      </c>
      <c r="B9" s="1" t="s">
        <v>6</v>
      </c>
      <c r="C9" s="26">
        <v>0</v>
      </c>
      <c r="D9" s="22">
        <v>0</v>
      </c>
      <c r="E9" s="22">
        <v>0</v>
      </c>
      <c r="F9" s="22">
        <v>0</v>
      </c>
      <c r="G9" s="22">
        <v>12.5</v>
      </c>
      <c r="H9" s="22">
        <v>0</v>
      </c>
      <c r="I9" s="22">
        <v>46.273</v>
      </c>
      <c r="J9" s="22">
        <v>3</v>
      </c>
      <c r="K9" s="22">
        <v>0</v>
      </c>
      <c r="L9" s="26">
        <v>0</v>
      </c>
      <c r="M9" s="33">
        <v>0</v>
      </c>
      <c r="N9" s="19"/>
      <c r="O9" s="15">
        <f t="shared" si="0"/>
        <v>61.773</v>
      </c>
    </row>
    <row r="10" spans="1:15" ht="25.5">
      <c r="A10" s="6" t="s">
        <v>39</v>
      </c>
      <c r="B10" s="1" t="s">
        <v>7</v>
      </c>
      <c r="C10" s="26">
        <v>129</v>
      </c>
      <c r="D10" s="22">
        <f>D11+D12</f>
        <v>984</v>
      </c>
      <c r="E10" s="22">
        <v>0</v>
      </c>
      <c r="F10" s="22">
        <v>6.837</v>
      </c>
      <c r="G10" s="22">
        <v>922.65</v>
      </c>
      <c r="H10" s="22">
        <v>3456.483000000001</v>
      </c>
      <c r="I10" s="22">
        <f aca="true" t="shared" si="1" ref="I10">I11+I12</f>
        <v>68.66</v>
      </c>
      <c r="J10" s="22">
        <f aca="true" t="shared" si="2" ref="J10">SUM(J11:J12)</f>
        <v>32</v>
      </c>
      <c r="K10" s="22">
        <f aca="true" t="shared" si="3" ref="K10">K11+K12</f>
        <v>8206</v>
      </c>
      <c r="L10" s="26">
        <v>146</v>
      </c>
      <c r="M10" s="33">
        <f>SUM(M11:M12)</f>
        <v>282.15</v>
      </c>
      <c r="N10" s="19"/>
      <c r="O10" s="15">
        <f t="shared" si="0"/>
        <v>14233.78</v>
      </c>
    </row>
    <row r="11" spans="1:15" ht="15">
      <c r="A11" s="6" t="s">
        <v>40</v>
      </c>
      <c r="B11" s="1" t="s">
        <v>8</v>
      </c>
      <c r="C11" s="26">
        <v>0</v>
      </c>
      <c r="D11" s="22">
        <v>957</v>
      </c>
      <c r="E11" s="22">
        <v>0</v>
      </c>
      <c r="F11" s="22">
        <v>6.837</v>
      </c>
      <c r="G11" s="22">
        <v>118.46</v>
      </c>
      <c r="H11" s="22">
        <v>2097.7960000000003</v>
      </c>
      <c r="I11" s="22">
        <v>68.66</v>
      </c>
      <c r="J11" s="22"/>
      <c r="K11" s="29">
        <v>0</v>
      </c>
      <c r="L11" s="26">
        <v>146</v>
      </c>
      <c r="M11" s="33">
        <v>129.25</v>
      </c>
      <c r="N11" s="19"/>
      <c r="O11" s="15">
        <f t="shared" si="0"/>
        <v>3524.003</v>
      </c>
    </row>
    <row r="12" spans="1:15" ht="15">
      <c r="A12" s="6" t="s">
        <v>41</v>
      </c>
      <c r="B12" s="1" t="s">
        <v>9</v>
      </c>
      <c r="C12" s="26">
        <v>129</v>
      </c>
      <c r="D12" s="22">
        <v>27</v>
      </c>
      <c r="E12" s="22">
        <v>0</v>
      </c>
      <c r="F12" s="22">
        <v>0</v>
      </c>
      <c r="G12" s="22">
        <v>804.19</v>
      </c>
      <c r="H12" s="22">
        <v>1358.6870000000008</v>
      </c>
      <c r="I12" s="22">
        <v>0</v>
      </c>
      <c r="J12" s="22">
        <v>32</v>
      </c>
      <c r="K12" s="29">
        <v>8206</v>
      </c>
      <c r="L12" s="26">
        <v>0</v>
      </c>
      <c r="M12" s="33">
        <v>152.9</v>
      </c>
      <c r="N12" s="19"/>
      <c r="O12" s="15">
        <f t="shared" si="0"/>
        <v>10709.777</v>
      </c>
    </row>
    <row r="13" spans="1:15" ht="15">
      <c r="A13" s="6" t="s">
        <v>42</v>
      </c>
      <c r="B13" s="1" t="s">
        <v>10</v>
      </c>
      <c r="C13" s="26">
        <v>63</v>
      </c>
      <c r="D13" s="22">
        <f>D14+D15</f>
        <v>1008</v>
      </c>
      <c r="E13" s="22">
        <v>243</v>
      </c>
      <c r="F13" s="22">
        <v>108.207</v>
      </c>
      <c r="G13" s="22">
        <v>4688.4</v>
      </c>
      <c r="H13" s="22">
        <v>3910.3849999999984</v>
      </c>
      <c r="I13" s="22">
        <f>I14+I15</f>
        <v>1697.127</v>
      </c>
      <c r="J13" s="22">
        <f aca="true" t="shared" si="4" ref="J13">SUM(J14:J15)</f>
        <v>7074</v>
      </c>
      <c r="K13" s="22">
        <f aca="true" t="shared" si="5" ref="K13">K14+K15</f>
        <v>1466</v>
      </c>
      <c r="L13" s="26">
        <v>180</v>
      </c>
      <c r="M13" s="33">
        <f>SUM(M14:M15)</f>
        <v>291.06</v>
      </c>
      <c r="N13" s="19"/>
      <c r="O13" s="15">
        <f t="shared" si="0"/>
        <v>20729.179</v>
      </c>
    </row>
    <row r="14" spans="1:15" ht="15">
      <c r="A14" s="6" t="s">
        <v>40</v>
      </c>
      <c r="B14" s="1" t="s">
        <v>11</v>
      </c>
      <c r="C14" s="26">
        <v>49</v>
      </c>
      <c r="D14" s="22">
        <v>28</v>
      </c>
      <c r="E14" s="22">
        <v>97</v>
      </c>
      <c r="F14" s="22">
        <v>0</v>
      </c>
      <c r="G14" s="22">
        <v>170.31</v>
      </c>
      <c r="H14" s="22">
        <v>2460.5690000000013</v>
      </c>
      <c r="I14" s="22">
        <v>590.952</v>
      </c>
      <c r="J14" s="22">
        <v>4</v>
      </c>
      <c r="K14" s="29">
        <v>57</v>
      </c>
      <c r="L14" s="26">
        <v>0</v>
      </c>
      <c r="M14" s="33">
        <v>0</v>
      </c>
      <c r="N14" s="19"/>
      <c r="O14" s="15">
        <f t="shared" si="0"/>
        <v>3456.831000000001</v>
      </c>
    </row>
    <row r="15" spans="1:15" ht="15">
      <c r="A15" s="6" t="s">
        <v>41</v>
      </c>
      <c r="B15" s="1" t="s">
        <v>12</v>
      </c>
      <c r="C15" s="26">
        <v>14</v>
      </c>
      <c r="D15" s="22">
        <v>980</v>
      </c>
      <c r="E15" s="22">
        <v>146</v>
      </c>
      <c r="F15" s="22">
        <v>108.207</v>
      </c>
      <c r="G15" s="22">
        <v>4518.09</v>
      </c>
      <c r="H15" s="22">
        <v>1449.8160000000007</v>
      </c>
      <c r="I15" s="22">
        <v>1106.175</v>
      </c>
      <c r="J15" s="22">
        <v>7070</v>
      </c>
      <c r="K15" s="29">
        <v>1409</v>
      </c>
      <c r="L15" s="26">
        <v>180</v>
      </c>
      <c r="M15" s="33">
        <v>291.06</v>
      </c>
      <c r="N15" s="19"/>
      <c r="O15" s="15">
        <f t="shared" si="0"/>
        <v>17272.348</v>
      </c>
    </row>
    <row r="16" spans="1:15" ht="15">
      <c r="A16" s="6" t="s">
        <v>43</v>
      </c>
      <c r="B16" s="1" t="s">
        <v>13</v>
      </c>
      <c r="C16" s="26">
        <v>192</v>
      </c>
      <c r="D16" s="22">
        <f aca="true" t="shared" si="6" ref="D16:D18">D10+D13</f>
        <v>1992</v>
      </c>
      <c r="E16" s="22">
        <v>243</v>
      </c>
      <c r="F16" s="22">
        <v>115.044</v>
      </c>
      <c r="G16" s="22">
        <v>5611.05</v>
      </c>
      <c r="H16" s="22">
        <v>7366.868000000002</v>
      </c>
      <c r="I16" s="22">
        <f aca="true" t="shared" si="7" ref="I16">I17+I18</f>
        <v>1765.7869999999998</v>
      </c>
      <c r="J16" s="22">
        <f aca="true" t="shared" si="8" ref="J16">SUM(J17:J18)</f>
        <v>7106</v>
      </c>
      <c r="K16" s="22">
        <f aca="true" t="shared" si="9" ref="K16">K17+K18</f>
        <v>9672</v>
      </c>
      <c r="L16" s="26">
        <v>326</v>
      </c>
      <c r="M16" s="33">
        <f>SUM(M17:M18)</f>
        <v>573.21</v>
      </c>
      <c r="N16" s="19"/>
      <c r="O16" s="15">
        <f t="shared" si="0"/>
        <v>34962.959</v>
      </c>
    </row>
    <row r="17" spans="1:15" ht="15">
      <c r="A17" s="6" t="s">
        <v>40</v>
      </c>
      <c r="B17" s="1" t="s">
        <v>14</v>
      </c>
      <c r="C17" s="26">
        <v>49</v>
      </c>
      <c r="D17" s="22">
        <f t="shared" si="6"/>
        <v>985</v>
      </c>
      <c r="E17" s="22">
        <v>97</v>
      </c>
      <c r="F17" s="22">
        <v>7</v>
      </c>
      <c r="G17" s="22">
        <v>288.77</v>
      </c>
      <c r="H17" s="22">
        <v>4558.365</v>
      </c>
      <c r="I17" s="22">
        <f aca="true" t="shared" si="10" ref="I17:I18">I11+I14</f>
        <v>659.612</v>
      </c>
      <c r="J17" s="22">
        <f aca="true" t="shared" si="11" ref="J17:K18">J11+J14</f>
        <v>4</v>
      </c>
      <c r="K17" s="30">
        <f t="shared" si="11"/>
        <v>57</v>
      </c>
      <c r="L17" s="26">
        <v>146</v>
      </c>
      <c r="M17" s="33">
        <f aca="true" t="shared" si="12" ref="M17:M18">M11+M14</f>
        <v>129.25</v>
      </c>
      <c r="N17" s="19"/>
      <c r="O17" s="15">
        <f t="shared" si="0"/>
        <v>6980.997</v>
      </c>
    </row>
    <row r="18" spans="1:15" ht="15">
      <c r="A18" s="6" t="s">
        <v>41</v>
      </c>
      <c r="B18" s="1" t="s">
        <v>15</v>
      </c>
      <c r="C18" s="26">
        <v>143</v>
      </c>
      <c r="D18" s="22">
        <f t="shared" si="6"/>
        <v>1007</v>
      </c>
      <c r="E18" s="22">
        <v>146</v>
      </c>
      <c r="F18" s="22">
        <v>108</v>
      </c>
      <c r="G18" s="22">
        <v>5322.28</v>
      </c>
      <c r="H18" s="22">
        <v>2808.5029999999983</v>
      </c>
      <c r="I18" s="22">
        <f t="shared" si="10"/>
        <v>1106.175</v>
      </c>
      <c r="J18" s="22">
        <f t="shared" si="11"/>
        <v>7102</v>
      </c>
      <c r="K18" s="30">
        <f t="shared" si="11"/>
        <v>9615</v>
      </c>
      <c r="L18" s="26">
        <v>180</v>
      </c>
      <c r="M18" s="33">
        <f t="shared" si="12"/>
        <v>443.96000000000004</v>
      </c>
      <c r="N18" s="19"/>
      <c r="O18" s="15">
        <f t="shared" si="0"/>
        <v>27981.917999999998</v>
      </c>
    </row>
    <row r="19" spans="1:15" ht="15">
      <c r="A19" s="6" t="s">
        <v>44</v>
      </c>
      <c r="B19" s="1" t="s">
        <v>16</v>
      </c>
      <c r="C19" s="26">
        <v>12629</v>
      </c>
      <c r="D19" s="22">
        <f>D20+D24+D25</f>
        <v>23268</v>
      </c>
      <c r="E19" s="22">
        <v>11961</v>
      </c>
      <c r="F19" s="22">
        <v>33134.1225</v>
      </c>
      <c r="G19" s="22">
        <v>15104.33</v>
      </c>
      <c r="H19" s="23">
        <f>H20+H24+H25</f>
        <v>18081.438580000002</v>
      </c>
      <c r="I19" s="22">
        <f aca="true" t="shared" si="13" ref="I19">I20+I24+I25</f>
        <v>16112.963039999999</v>
      </c>
      <c r="J19" s="22">
        <f aca="true" t="shared" si="14" ref="J19">SUM(J20,J24:J25)</f>
        <v>24007</v>
      </c>
      <c r="K19" s="22">
        <f aca="true" t="shared" si="15" ref="K19">SUM(K21:K25)</f>
        <v>30122</v>
      </c>
      <c r="L19" s="26">
        <v>13803</v>
      </c>
      <c r="M19" s="33">
        <f>M20+M24+M25</f>
        <v>6103.110000000001</v>
      </c>
      <c r="N19" s="19"/>
      <c r="O19" s="15">
        <f t="shared" si="0"/>
        <v>204325.96412000002</v>
      </c>
    </row>
    <row r="20" spans="1:15" ht="15">
      <c r="A20" s="6" t="s">
        <v>45</v>
      </c>
      <c r="B20" s="1" t="s">
        <v>17</v>
      </c>
      <c r="C20" s="26">
        <v>12629</v>
      </c>
      <c r="D20" s="22">
        <f>SUM(D21:D23)</f>
        <v>23268</v>
      </c>
      <c r="E20" s="22">
        <v>11417</v>
      </c>
      <c r="F20" s="22">
        <v>33134.1225</v>
      </c>
      <c r="G20" s="22">
        <v>15104.43</v>
      </c>
      <c r="H20" s="23">
        <f>H21+H22+H23</f>
        <v>17603.785580000003</v>
      </c>
      <c r="I20" s="22">
        <f>I21+I22+I23</f>
        <v>16004.51904</v>
      </c>
      <c r="J20" s="22">
        <f aca="true" t="shared" si="16" ref="J20">SUM(J21:J23)</f>
        <v>24007</v>
      </c>
      <c r="K20" s="22">
        <f aca="true" t="shared" si="17" ref="K20">K21+K22+K23</f>
        <v>30122</v>
      </c>
      <c r="L20" s="26">
        <v>13801</v>
      </c>
      <c r="M20" s="33">
        <f>SUM(M21:M23)</f>
        <v>6051.22</v>
      </c>
      <c r="N20" s="19"/>
      <c r="O20" s="15">
        <f t="shared" si="0"/>
        <v>203142.07712</v>
      </c>
    </row>
    <row r="21" spans="1:15" ht="15">
      <c r="A21" s="6" t="s">
        <v>46</v>
      </c>
      <c r="B21" s="1" t="s">
        <v>18</v>
      </c>
      <c r="C21" s="26">
        <v>11110</v>
      </c>
      <c r="D21" s="22">
        <v>20254</v>
      </c>
      <c r="E21" s="22">
        <v>9672</v>
      </c>
      <c r="F21" s="22">
        <v>16346.58757</v>
      </c>
      <c r="G21" s="22">
        <v>11638.1</v>
      </c>
      <c r="H21" s="22">
        <v>14593.203130000004</v>
      </c>
      <c r="I21" s="22">
        <v>11924.26549</v>
      </c>
      <c r="J21" s="22">
        <v>22852</v>
      </c>
      <c r="K21" s="29">
        <v>27081</v>
      </c>
      <c r="L21" s="26">
        <v>11138</v>
      </c>
      <c r="M21" s="33">
        <v>4979.04</v>
      </c>
      <c r="N21" s="19"/>
      <c r="O21" s="15">
        <f t="shared" si="0"/>
        <v>161588.19619000002</v>
      </c>
    </row>
    <row r="22" spans="1:15" ht="15">
      <c r="A22" s="6" t="s">
        <v>47</v>
      </c>
      <c r="B22" s="1" t="s">
        <v>19</v>
      </c>
      <c r="C22" s="26">
        <v>1519</v>
      </c>
      <c r="D22" s="22">
        <v>3014</v>
      </c>
      <c r="E22" s="22">
        <v>1592</v>
      </c>
      <c r="F22" s="22">
        <v>16787.534929999998</v>
      </c>
      <c r="G22" s="22">
        <v>3466.33</v>
      </c>
      <c r="H22" s="22">
        <v>3010.582449999998</v>
      </c>
      <c r="I22" s="22">
        <v>4080.25355</v>
      </c>
      <c r="J22" s="22">
        <v>1155</v>
      </c>
      <c r="K22" s="29">
        <v>3037</v>
      </c>
      <c r="L22" s="26">
        <v>2663</v>
      </c>
      <c r="M22" s="33">
        <v>1072.18</v>
      </c>
      <c r="N22" s="19"/>
      <c r="O22" s="15">
        <f t="shared" si="0"/>
        <v>41396.88092999999</v>
      </c>
    </row>
    <row r="23" spans="1:15" ht="15">
      <c r="A23" s="37" t="s">
        <v>48</v>
      </c>
      <c r="B23" s="1" t="s">
        <v>20</v>
      </c>
      <c r="C23" s="26">
        <v>0</v>
      </c>
      <c r="D23" s="22">
        <v>0</v>
      </c>
      <c r="E23" s="22">
        <v>153</v>
      </c>
      <c r="F23" s="22">
        <v>0</v>
      </c>
      <c r="G23" s="22">
        <v>0</v>
      </c>
      <c r="H23" s="22">
        <v>0</v>
      </c>
      <c r="I23" s="22">
        <v>0</v>
      </c>
      <c r="J23" s="24"/>
      <c r="K23" s="29">
        <v>4</v>
      </c>
      <c r="L23" s="26">
        <v>0</v>
      </c>
      <c r="M23" s="33">
        <v>0</v>
      </c>
      <c r="N23" s="19"/>
      <c r="O23" s="15">
        <f t="shared" si="0"/>
        <v>157</v>
      </c>
    </row>
    <row r="24" spans="1:15" ht="15">
      <c r="A24" s="6" t="s">
        <v>49</v>
      </c>
      <c r="B24" s="1" t="s">
        <v>21</v>
      </c>
      <c r="C24" s="26">
        <v>0</v>
      </c>
      <c r="D24" s="22">
        <v>0</v>
      </c>
      <c r="E24" s="22">
        <v>544</v>
      </c>
      <c r="F24" s="22">
        <v>0</v>
      </c>
      <c r="G24" s="22">
        <v>-0.10000000000000009</v>
      </c>
      <c r="H24" s="22">
        <v>477.6529999999998</v>
      </c>
      <c r="I24" s="22">
        <v>108.444</v>
      </c>
      <c r="J24" s="24"/>
      <c r="K24" s="29">
        <v>0</v>
      </c>
      <c r="L24" s="26">
        <v>2</v>
      </c>
      <c r="M24" s="33">
        <v>51.89</v>
      </c>
      <c r="N24" s="19"/>
      <c r="O24" s="15">
        <f t="shared" si="0"/>
        <v>1183.887</v>
      </c>
    </row>
    <row r="25" spans="1:15" ht="15">
      <c r="A25" s="6" t="s">
        <v>50</v>
      </c>
      <c r="B25" s="1" t="s">
        <v>22</v>
      </c>
      <c r="C25" s="26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4"/>
      <c r="K25" s="29">
        <v>0</v>
      </c>
      <c r="L25" s="26">
        <v>0</v>
      </c>
      <c r="M25" s="33">
        <v>0</v>
      </c>
      <c r="N25" s="19"/>
      <c r="O25" s="15">
        <f t="shared" si="0"/>
        <v>0</v>
      </c>
    </row>
    <row r="26" spans="1:15" ht="25.5">
      <c r="A26" s="6" t="s">
        <v>51</v>
      </c>
      <c r="B26" s="1" t="s">
        <v>23</v>
      </c>
      <c r="C26" s="26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4"/>
      <c r="K26" s="22">
        <v>0</v>
      </c>
      <c r="L26" s="26">
        <v>0</v>
      </c>
      <c r="M26" s="33">
        <v>0</v>
      </c>
      <c r="N26" s="19"/>
      <c r="O26" s="15">
        <f t="shared" si="0"/>
        <v>0</v>
      </c>
    </row>
    <row r="27" spans="1:15" ht="25.5">
      <c r="A27" s="6" t="s">
        <v>52</v>
      </c>
      <c r="B27" s="1" t="s">
        <v>24</v>
      </c>
      <c r="C27" s="26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4"/>
      <c r="K27" s="22">
        <v>0</v>
      </c>
      <c r="L27" s="26">
        <v>0</v>
      </c>
      <c r="M27" s="33">
        <v>0</v>
      </c>
      <c r="N27" s="19"/>
      <c r="O27" s="15">
        <f t="shared" si="0"/>
        <v>0</v>
      </c>
    </row>
    <row r="28" spans="1:15" ht="25.5">
      <c r="A28" s="6" t="s">
        <v>53</v>
      </c>
      <c r="B28" s="1" t="s">
        <v>25</v>
      </c>
      <c r="C28" s="26">
        <v>0</v>
      </c>
      <c r="D28" s="22">
        <v>199</v>
      </c>
      <c r="E28" s="22">
        <v>4</v>
      </c>
      <c r="F28" s="22">
        <v>0</v>
      </c>
      <c r="G28" s="22">
        <v>57.89</v>
      </c>
      <c r="H28" s="22">
        <v>16.67999999999995</v>
      </c>
      <c r="I28" s="22">
        <v>716.467</v>
      </c>
      <c r="J28" s="24"/>
      <c r="K28" s="22">
        <v>28</v>
      </c>
      <c r="L28" s="26">
        <v>104</v>
      </c>
      <c r="M28" s="33">
        <v>5.57</v>
      </c>
      <c r="N28" s="19"/>
      <c r="O28" s="15">
        <f t="shared" si="0"/>
        <v>1131.6069999999997</v>
      </c>
    </row>
    <row r="29" spans="1:15" ht="15">
      <c r="A29" s="6" t="s">
        <v>54</v>
      </c>
      <c r="B29" s="1" t="s">
        <v>26</v>
      </c>
      <c r="C29" s="26">
        <v>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32.51</v>
      </c>
      <c r="J29" s="24"/>
      <c r="K29" s="22">
        <v>0</v>
      </c>
      <c r="L29" s="26">
        <v>0</v>
      </c>
      <c r="M29" s="33">
        <v>0</v>
      </c>
      <c r="N29" s="19"/>
      <c r="O29" s="15">
        <f t="shared" si="0"/>
        <v>37.51</v>
      </c>
    </row>
    <row r="30" spans="1:15" ht="15">
      <c r="A30" s="6" t="s">
        <v>55</v>
      </c>
      <c r="B30" s="1" t="s">
        <v>27</v>
      </c>
      <c r="C30" s="26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4"/>
      <c r="K30" s="22"/>
      <c r="L30" s="26">
        <v>0</v>
      </c>
      <c r="M30" s="33">
        <v>0</v>
      </c>
      <c r="N30" s="19"/>
      <c r="O30" s="15">
        <f t="shared" si="0"/>
        <v>0</v>
      </c>
    </row>
    <row r="31" spans="1:15" ht="15">
      <c r="A31" s="6" t="s">
        <v>56</v>
      </c>
      <c r="B31" s="1" t="s">
        <v>28</v>
      </c>
      <c r="C31" s="26">
        <v>0</v>
      </c>
      <c r="D31" s="22">
        <v>0</v>
      </c>
      <c r="E31" s="22">
        <v>0</v>
      </c>
      <c r="F31" s="22">
        <v>0</v>
      </c>
      <c r="G31" s="22">
        <v>-0.03</v>
      </c>
      <c r="H31" s="22">
        <v>0</v>
      </c>
      <c r="I31" s="22">
        <v>0</v>
      </c>
      <c r="J31" s="24"/>
      <c r="K31" s="22">
        <v>0</v>
      </c>
      <c r="L31" s="26">
        <v>0</v>
      </c>
      <c r="M31" s="33">
        <v>0</v>
      </c>
      <c r="N31" s="19"/>
      <c r="O31" s="15">
        <f t="shared" si="0"/>
        <v>-0.03</v>
      </c>
    </row>
    <row r="32" spans="1:15" ht="15">
      <c r="A32" s="6" t="s">
        <v>57</v>
      </c>
      <c r="B32" s="1" t="s">
        <v>29</v>
      </c>
      <c r="C32" s="26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4"/>
      <c r="K32" s="22">
        <v>0</v>
      </c>
      <c r="L32" s="26">
        <v>0</v>
      </c>
      <c r="M32" s="33">
        <v>0</v>
      </c>
      <c r="N32" s="19"/>
      <c r="O32" s="15">
        <f t="shared" si="0"/>
        <v>0</v>
      </c>
    </row>
    <row r="33" spans="1:15" ht="15">
      <c r="A33" s="6" t="s">
        <v>58</v>
      </c>
      <c r="B33" s="1" t="s">
        <v>30</v>
      </c>
      <c r="C33" s="26">
        <v>762</v>
      </c>
      <c r="D33" s="22">
        <v>1388</v>
      </c>
      <c r="E33" s="22">
        <v>53</v>
      </c>
      <c r="F33" s="22">
        <v>45.701</v>
      </c>
      <c r="G33" s="22">
        <v>77.77</v>
      </c>
      <c r="H33" s="22">
        <v>1293.3541800000003</v>
      </c>
      <c r="I33" s="22">
        <v>2667.502120000003</v>
      </c>
      <c r="J33" s="22">
        <v>54</v>
      </c>
      <c r="K33" s="22">
        <v>0</v>
      </c>
      <c r="L33" s="26">
        <v>9</v>
      </c>
      <c r="M33" s="33">
        <v>508.05</v>
      </c>
      <c r="N33" s="19"/>
      <c r="O33" s="15">
        <f t="shared" si="0"/>
        <v>6858.377300000003</v>
      </c>
    </row>
    <row r="34" spans="1:15" ht="15">
      <c r="A34" s="8" t="s">
        <v>59</v>
      </c>
      <c r="B34" s="9" t="s">
        <v>31</v>
      </c>
      <c r="C34" s="26">
        <v>37999</v>
      </c>
      <c r="D34" s="25">
        <f>D3+D4+D5+D6+D7+D8+D9+D16+D19+D26+D27+D28+D29+D30+D31+D32+D33</f>
        <v>45154</v>
      </c>
      <c r="E34" s="22">
        <v>18434</v>
      </c>
      <c r="F34" s="22">
        <v>34863.8925</v>
      </c>
      <c r="G34" s="22">
        <v>36141.71</v>
      </c>
      <c r="H34" s="22">
        <v>48111.393760000006</v>
      </c>
      <c r="I34" s="22">
        <f>I3+I5+I4+I6+I7+I8+I9+I16+I19+I26+I27+I28+I29+I30+I32+I31+I33</f>
        <v>52909.95015999999</v>
      </c>
      <c r="J34" s="25">
        <f aca="true" t="shared" si="18" ref="J34">SUM(J3:J10,J13,J19,J26:J33)</f>
        <v>40684</v>
      </c>
      <c r="K34" s="31">
        <f>SUM(K3:K10)+K13+K19+SUM(K26:K33)</f>
        <v>53905</v>
      </c>
      <c r="L34" s="26">
        <v>20364</v>
      </c>
      <c r="M34" s="34">
        <f>SUM(M3:M9)+M16+M19+SUM(M26:M33)</f>
        <v>18536.51</v>
      </c>
      <c r="N34" s="20"/>
      <c r="O34" s="11">
        <f t="shared" si="0"/>
        <v>407103.45642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73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32</v>
      </c>
      <c r="B3" s="1" t="s">
        <v>0</v>
      </c>
      <c r="C3" s="7">
        <v>7061</v>
      </c>
      <c r="D3" s="7">
        <v>1653</v>
      </c>
      <c r="E3" s="7">
        <v>413</v>
      </c>
      <c r="F3" s="7">
        <v>157.711</v>
      </c>
      <c r="G3" s="7">
        <v>3124.84</v>
      </c>
      <c r="H3" s="23">
        <v>1920.692000000001</v>
      </c>
      <c r="I3" s="22">
        <v>4882.624000000002</v>
      </c>
      <c r="J3" s="22">
        <v>745</v>
      </c>
      <c r="K3" s="7">
        <v>729</v>
      </c>
      <c r="L3" s="22">
        <v>563</v>
      </c>
      <c r="M3" s="7">
        <v>3741.97</v>
      </c>
      <c r="N3" s="19"/>
      <c r="O3" s="15">
        <f>SUM(C3:N3)</f>
        <v>24991.837000000003</v>
      </c>
    </row>
    <row r="4" spans="1:15" ht="15">
      <c r="A4" s="6" t="s">
        <v>33</v>
      </c>
      <c r="B4" s="1" t="s">
        <v>1</v>
      </c>
      <c r="C4" s="7">
        <v>11927</v>
      </c>
      <c r="D4" s="7">
        <v>8284</v>
      </c>
      <c r="E4" s="7">
        <v>1230</v>
      </c>
      <c r="F4" s="7">
        <v>0</v>
      </c>
      <c r="G4" s="7">
        <v>4604.14</v>
      </c>
      <c r="H4" s="23">
        <v>3291.0119999999997</v>
      </c>
      <c r="I4" s="22">
        <v>8870.161999999997</v>
      </c>
      <c r="J4" s="22">
        <v>1983</v>
      </c>
      <c r="K4" s="7">
        <v>384</v>
      </c>
      <c r="L4" s="22">
        <v>0</v>
      </c>
      <c r="M4" s="7">
        <v>3051.94</v>
      </c>
      <c r="N4" s="19"/>
      <c r="O4" s="15">
        <f aca="true" t="shared" si="0" ref="O4:O34">SUM(C4:N4)</f>
        <v>43625.254</v>
      </c>
    </row>
    <row r="5" spans="1:15" ht="25.5">
      <c r="A5" s="6" t="s">
        <v>34</v>
      </c>
      <c r="B5" s="1" t="s">
        <v>2</v>
      </c>
      <c r="C5" s="7">
        <v>2720</v>
      </c>
      <c r="D5" s="7">
        <v>5045</v>
      </c>
      <c r="E5" s="7">
        <v>2806</v>
      </c>
      <c r="F5" s="7">
        <v>617.755</v>
      </c>
      <c r="G5" s="7">
        <v>2745.89</v>
      </c>
      <c r="H5" s="23">
        <v>10195.547999999999</v>
      </c>
      <c r="I5" s="22">
        <v>5628.396999999997</v>
      </c>
      <c r="J5" s="22">
        <v>3966</v>
      </c>
      <c r="K5" s="7">
        <v>1649</v>
      </c>
      <c r="L5" s="22">
        <v>3821.9390000000003</v>
      </c>
      <c r="M5" s="7">
        <v>4834.42</v>
      </c>
      <c r="N5" s="19"/>
      <c r="O5" s="15">
        <f t="shared" si="0"/>
        <v>44029.94899999999</v>
      </c>
    </row>
    <row r="6" spans="1:15" ht="25.5">
      <c r="A6" s="6" t="s">
        <v>35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/>
      <c r="K6" s="7">
        <v>0</v>
      </c>
      <c r="L6" s="22">
        <v>0</v>
      </c>
      <c r="M6" s="7">
        <v>0</v>
      </c>
      <c r="N6" s="19"/>
      <c r="O6" s="15">
        <f t="shared" si="0"/>
        <v>0</v>
      </c>
    </row>
    <row r="7" spans="1:15" ht="15">
      <c r="A7" s="6" t="s">
        <v>36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/>
      <c r="K7" s="7">
        <v>0</v>
      </c>
      <c r="L7" s="22">
        <v>0</v>
      </c>
      <c r="M7" s="7">
        <v>0</v>
      </c>
      <c r="N7" s="19"/>
      <c r="O7" s="15">
        <f t="shared" si="0"/>
        <v>0</v>
      </c>
    </row>
    <row r="8" spans="1:15" ht="15">
      <c r="A8" s="6" t="s">
        <v>37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3">
        <v>0</v>
      </c>
      <c r="I8" s="22">
        <v>0</v>
      </c>
      <c r="J8" s="22"/>
      <c r="K8" s="7">
        <v>0</v>
      </c>
      <c r="L8" s="22">
        <v>0</v>
      </c>
      <c r="M8" s="7">
        <v>0</v>
      </c>
      <c r="N8" s="19"/>
      <c r="O8" s="15">
        <f t="shared" si="0"/>
        <v>0</v>
      </c>
    </row>
    <row r="9" spans="1:15" ht="25.5">
      <c r="A9" s="6" t="s">
        <v>38</v>
      </c>
      <c r="B9" s="1" t="s">
        <v>6</v>
      </c>
      <c r="C9" s="7">
        <v>0</v>
      </c>
      <c r="D9" s="7">
        <v>0</v>
      </c>
      <c r="E9" s="7">
        <v>0</v>
      </c>
      <c r="F9" s="7">
        <v>0</v>
      </c>
      <c r="G9" s="7">
        <v>0.01</v>
      </c>
      <c r="H9" s="23">
        <v>0</v>
      </c>
      <c r="I9" s="22">
        <v>0</v>
      </c>
      <c r="J9" s="22">
        <v>12</v>
      </c>
      <c r="K9" s="7">
        <v>0</v>
      </c>
      <c r="L9" s="22">
        <v>38</v>
      </c>
      <c r="M9" s="7">
        <v>0</v>
      </c>
      <c r="N9" s="19"/>
      <c r="O9" s="15">
        <f t="shared" si="0"/>
        <v>50.01</v>
      </c>
    </row>
    <row r="10" spans="1:15" ht="25.5">
      <c r="A10" s="6" t="s">
        <v>39</v>
      </c>
      <c r="B10" s="1" t="s">
        <v>7</v>
      </c>
      <c r="C10" s="7">
        <v>14</v>
      </c>
      <c r="D10" s="7">
        <v>736</v>
      </c>
      <c r="E10" s="7">
        <v>16</v>
      </c>
      <c r="F10" s="7">
        <v>9.3</v>
      </c>
      <c r="G10" s="7">
        <v>428.18</v>
      </c>
      <c r="H10" s="23">
        <v>3055.42</v>
      </c>
      <c r="I10" s="22">
        <f aca="true" t="shared" si="1" ref="I10">I11+I12</f>
        <v>39.761000000000024</v>
      </c>
      <c r="J10" s="22">
        <f aca="true" t="shared" si="2" ref="J10">SUM(J11:J12)</f>
        <v>0</v>
      </c>
      <c r="K10" s="7">
        <v>3</v>
      </c>
      <c r="L10" s="22">
        <v>394</v>
      </c>
      <c r="M10" s="7">
        <v>0</v>
      </c>
      <c r="N10" s="19"/>
      <c r="O10" s="15">
        <f t="shared" si="0"/>
        <v>4695.661</v>
      </c>
    </row>
    <row r="11" spans="1:15" ht="15">
      <c r="A11" s="6" t="s">
        <v>40</v>
      </c>
      <c r="B11" s="1" t="s">
        <v>8</v>
      </c>
      <c r="C11" s="7">
        <v>0</v>
      </c>
      <c r="D11" s="7">
        <v>567</v>
      </c>
      <c r="E11" s="7">
        <v>16</v>
      </c>
      <c r="F11" s="7">
        <v>0</v>
      </c>
      <c r="G11" s="7">
        <v>0.16</v>
      </c>
      <c r="H11" s="22">
        <v>3055.2200000000003</v>
      </c>
      <c r="I11" s="22">
        <v>39.761000000000024</v>
      </c>
      <c r="J11" s="22"/>
      <c r="K11" s="7">
        <v>0</v>
      </c>
      <c r="L11" s="22">
        <v>244</v>
      </c>
      <c r="M11" s="7">
        <v>0</v>
      </c>
      <c r="N11" s="19"/>
      <c r="O11" s="15">
        <f t="shared" si="0"/>
        <v>3922.141</v>
      </c>
    </row>
    <row r="12" spans="1:15" ht="15">
      <c r="A12" s="6" t="s">
        <v>41</v>
      </c>
      <c r="B12" s="1" t="s">
        <v>9</v>
      </c>
      <c r="C12" s="7">
        <v>14</v>
      </c>
      <c r="D12" s="7">
        <v>169</v>
      </c>
      <c r="E12" s="7">
        <v>0</v>
      </c>
      <c r="F12" s="7">
        <v>0</v>
      </c>
      <c r="G12" s="7">
        <v>428.02</v>
      </c>
      <c r="H12" s="22">
        <v>0.20000000000004547</v>
      </c>
      <c r="I12" s="22">
        <v>0</v>
      </c>
      <c r="J12" s="22"/>
      <c r="K12" s="7">
        <v>3</v>
      </c>
      <c r="L12" s="22">
        <v>150</v>
      </c>
      <c r="M12" s="7">
        <v>0</v>
      </c>
      <c r="N12" s="19"/>
      <c r="O12" s="15">
        <f t="shared" si="0"/>
        <v>764.22</v>
      </c>
    </row>
    <row r="13" spans="1:15" ht="15">
      <c r="A13" s="6" t="s">
        <v>42</v>
      </c>
      <c r="B13" s="1" t="s">
        <v>10</v>
      </c>
      <c r="C13" s="7">
        <v>414</v>
      </c>
      <c r="D13" s="7">
        <v>1052</v>
      </c>
      <c r="E13" s="7">
        <v>191</v>
      </c>
      <c r="F13" s="7">
        <v>0</v>
      </c>
      <c r="G13" s="7">
        <v>6223.48</v>
      </c>
      <c r="H13" s="23">
        <v>7684.919999999996</v>
      </c>
      <c r="I13" s="22">
        <f aca="true" t="shared" si="3" ref="I13">I14+I15</f>
        <v>2496.7560000000003</v>
      </c>
      <c r="J13" s="22">
        <f aca="true" t="shared" si="4" ref="J13">SUM(J14:J15)</f>
        <v>3114</v>
      </c>
      <c r="K13" s="7">
        <v>328</v>
      </c>
      <c r="L13" s="22">
        <v>302</v>
      </c>
      <c r="M13" s="7">
        <v>351.97</v>
      </c>
      <c r="N13" s="19"/>
      <c r="O13" s="15">
        <f t="shared" si="0"/>
        <v>22158.125999999997</v>
      </c>
    </row>
    <row r="14" spans="1:15" ht="15">
      <c r="A14" s="6" t="s">
        <v>40</v>
      </c>
      <c r="B14" s="1" t="s">
        <v>11</v>
      </c>
      <c r="C14" s="7">
        <v>25</v>
      </c>
      <c r="D14" s="7">
        <v>146</v>
      </c>
      <c r="E14" s="7">
        <v>16</v>
      </c>
      <c r="F14" s="7">
        <v>0</v>
      </c>
      <c r="G14" s="7">
        <v>358.76</v>
      </c>
      <c r="H14" s="22">
        <v>2785.241</v>
      </c>
      <c r="I14" s="22">
        <v>492.6300000000001</v>
      </c>
      <c r="J14" s="22">
        <v>188</v>
      </c>
      <c r="K14" s="7">
        <v>134</v>
      </c>
      <c r="L14" s="22">
        <v>0</v>
      </c>
      <c r="M14" s="7">
        <v>4.35</v>
      </c>
      <c r="N14" s="19"/>
      <c r="O14" s="15">
        <f t="shared" si="0"/>
        <v>4149.981000000001</v>
      </c>
    </row>
    <row r="15" spans="1:15" ht="15">
      <c r="A15" s="6" t="s">
        <v>41</v>
      </c>
      <c r="B15" s="1" t="s">
        <v>12</v>
      </c>
      <c r="C15" s="7">
        <v>389</v>
      </c>
      <c r="D15" s="7">
        <v>906</v>
      </c>
      <c r="E15" s="7">
        <v>175</v>
      </c>
      <c r="F15" s="7">
        <v>0</v>
      </c>
      <c r="G15" s="7">
        <v>5864.72</v>
      </c>
      <c r="H15" s="22">
        <v>4899.678999999999</v>
      </c>
      <c r="I15" s="22">
        <v>2004.1260000000002</v>
      </c>
      <c r="J15" s="22">
        <v>2926</v>
      </c>
      <c r="K15" s="7">
        <v>194</v>
      </c>
      <c r="L15" s="22">
        <v>302</v>
      </c>
      <c r="M15" s="7">
        <v>347.62</v>
      </c>
      <c r="N15" s="19"/>
      <c r="O15" s="15">
        <f t="shared" si="0"/>
        <v>18008.145</v>
      </c>
    </row>
    <row r="16" spans="1:15" ht="15">
      <c r="A16" s="6" t="s">
        <v>43</v>
      </c>
      <c r="B16" s="1" t="s">
        <v>13</v>
      </c>
      <c r="C16" s="7">
        <v>428</v>
      </c>
      <c r="D16" s="7">
        <v>1788</v>
      </c>
      <c r="E16" s="7">
        <v>207</v>
      </c>
      <c r="F16" s="7">
        <v>9.3</v>
      </c>
      <c r="G16" s="7">
        <v>6651.66</v>
      </c>
      <c r="H16" s="23">
        <v>10740.34</v>
      </c>
      <c r="I16" s="22">
        <f aca="true" t="shared" si="5" ref="I16">I17+I18</f>
        <v>2536.5170000000003</v>
      </c>
      <c r="J16" s="22">
        <f aca="true" t="shared" si="6" ref="J16">SUM(J17:J18)</f>
        <v>3114</v>
      </c>
      <c r="K16" s="7">
        <v>331</v>
      </c>
      <c r="L16" s="22">
        <v>696</v>
      </c>
      <c r="M16" s="7">
        <v>351.97</v>
      </c>
      <c r="N16" s="19"/>
      <c r="O16" s="15">
        <f t="shared" si="0"/>
        <v>26853.787</v>
      </c>
    </row>
    <row r="17" spans="1:15" ht="15">
      <c r="A17" s="6" t="s">
        <v>40</v>
      </c>
      <c r="B17" s="1" t="s">
        <v>14</v>
      </c>
      <c r="C17" s="7">
        <v>25</v>
      </c>
      <c r="D17" s="7">
        <v>713</v>
      </c>
      <c r="E17" s="7">
        <v>32</v>
      </c>
      <c r="F17" s="7">
        <v>9.3</v>
      </c>
      <c r="G17" s="7">
        <v>358.92</v>
      </c>
      <c r="H17" s="22">
        <v>5840.460999999999</v>
      </c>
      <c r="I17" s="22">
        <v>532.3910000000001</v>
      </c>
      <c r="J17" s="22">
        <f aca="true" t="shared" si="7" ref="J17:J18">J11+J14</f>
        <v>188</v>
      </c>
      <c r="K17" s="7">
        <v>134</v>
      </c>
      <c r="L17" s="22">
        <v>244</v>
      </c>
      <c r="M17" s="7">
        <v>4.35</v>
      </c>
      <c r="N17" s="19"/>
      <c r="O17" s="15">
        <f t="shared" si="0"/>
        <v>8081.4220000000005</v>
      </c>
    </row>
    <row r="18" spans="1:15" ht="15">
      <c r="A18" s="6" t="s">
        <v>41</v>
      </c>
      <c r="B18" s="1" t="s">
        <v>15</v>
      </c>
      <c r="C18" s="7">
        <v>403</v>
      </c>
      <c r="D18" s="7">
        <v>1075</v>
      </c>
      <c r="E18" s="7">
        <v>175</v>
      </c>
      <c r="F18" s="7">
        <v>0</v>
      </c>
      <c r="G18" s="7">
        <v>6292.74</v>
      </c>
      <c r="H18" s="22">
        <v>4899.878999999999</v>
      </c>
      <c r="I18" s="22">
        <v>2004.1260000000002</v>
      </c>
      <c r="J18" s="22">
        <f t="shared" si="7"/>
        <v>2926</v>
      </c>
      <c r="K18" s="7">
        <v>197</v>
      </c>
      <c r="L18" s="22">
        <v>452</v>
      </c>
      <c r="M18" s="7">
        <v>347.62</v>
      </c>
      <c r="N18" s="19"/>
      <c r="O18" s="15">
        <f t="shared" si="0"/>
        <v>18772.364999999998</v>
      </c>
    </row>
    <row r="19" spans="1:15" ht="15">
      <c r="A19" s="6" t="s">
        <v>44</v>
      </c>
      <c r="B19" s="1" t="s">
        <v>16</v>
      </c>
      <c r="C19" s="7">
        <v>20431</v>
      </c>
      <c r="D19" s="7">
        <v>9965</v>
      </c>
      <c r="E19" s="7">
        <v>8627</v>
      </c>
      <c r="F19" s="7">
        <v>12344.2141</v>
      </c>
      <c r="G19" s="7">
        <v>11612.19</v>
      </c>
      <c r="H19" s="23">
        <f>H20+H24+H25</f>
        <v>16360.925179999997</v>
      </c>
      <c r="I19" s="22">
        <f aca="true" t="shared" si="8" ref="I19">I20+I24+I25</f>
        <v>18871.815529999985</v>
      </c>
      <c r="J19" s="22">
        <f aca="true" t="shared" si="9" ref="J19">SUM(J20,J24:J25)</f>
        <v>28167</v>
      </c>
      <c r="K19" s="7">
        <v>15179</v>
      </c>
      <c r="L19" s="22">
        <v>9395</v>
      </c>
      <c r="M19" s="7">
        <v>12954.61</v>
      </c>
      <c r="N19" s="19"/>
      <c r="O19" s="15">
        <f t="shared" si="0"/>
        <v>163907.75480999995</v>
      </c>
    </row>
    <row r="20" spans="1:15" ht="15">
      <c r="A20" s="6" t="s">
        <v>45</v>
      </c>
      <c r="B20" s="1" t="s">
        <v>17</v>
      </c>
      <c r="C20" s="7">
        <v>20431</v>
      </c>
      <c r="D20" s="7">
        <v>9965</v>
      </c>
      <c r="E20" s="7">
        <v>8604</v>
      </c>
      <c r="F20" s="7">
        <v>12344.2141</v>
      </c>
      <c r="G20" s="7">
        <v>11607.78</v>
      </c>
      <c r="H20" s="23">
        <f>H21+H22+H23</f>
        <v>16321.768179999997</v>
      </c>
      <c r="I20" s="22">
        <f aca="true" t="shared" si="10" ref="I20">I21+I22+I23</f>
        <v>18346.372529999986</v>
      </c>
      <c r="J20" s="22">
        <f aca="true" t="shared" si="11" ref="J20">SUM(J21:J23)</f>
        <v>27920</v>
      </c>
      <c r="K20" s="7">
        <v>15179</v>
      </c>
      <c r="L20" s="22">
        <v>9392</v>
      </c>
      <c r="M20" s="7">
        <v>12954.61</v>
      </c>
      <c r="N20" s="19"/>
      <c r="O20" s="15">
        <f t="shared" si="0"/>
        <v>163065.74481</v>
      </c>
    </row>
    <row r="21" spans="1:15" ht="15">
      <c r="A21" s="6" t="s">
        <v>46</v>
      </c>
      <c r="B21" s="1" t="s">
        <v>18</v>
      </c>
      <c r="C21" s="7">
        <v>19646</v>
      </c>
      <c r="D21" s="7">
        <v>8951</v>
      </c>
      <c r="E21" s="7">
        <v>7397</v>
      </c>
      <c r="F21" s="7">
        <v>11176.662</v>
      </c>
      <c r="G21" s="7">
        <v>8948.99</v>
      </c>
      <c r="H21" s="22">
        <v>13866.246039999998</v>
      </c>
      <c r="I21" s="22">
        <v>11853.910819999983</v>
      </c>
      <c r="J21" s="22">
        <v>24581</v>
      </c>
      <c r="K21" s="7">
        <v>15179</v>
      </c>
      <c r="L21" s="22">
        <v>5913</v>
      </c>
      <c r="M21" s="7">
        <v>10707.48</v>
      </c>
      <c r="N21" s="19"/>
      <c r="O21" s="15">
        <f t="shared" si="0"/>
        <v>138220.28886</v>
      </c>
    </row>
    <row r="22" spans="1:15" ht="15">
      <c r="A22" s="6" t="s">
        <v>47</v>
      </c>
      <c r="B22" s="1" t="s">
        <v>19</v>
      </c>
      <c r="C22" s="7">
        <v>785</v>
      </c>
      <c r="D22" s="7">
        <v>896</v>
      </c>
      <c r="E22" s="7">
        <v>1207</v>
      </c>
      <c r="F22" s="7">
        <v>1167.5520999999997</v>
      </c>
      <c r="G22" s="7">
        <v>2467.92</v>
      </c>
      <c r="H22" s="22">
        <v>2439.468169999998</v>
      </c>
      <c r="I22" s="22">
        <v>6492.461710000003</v>
      </c>
      <c r="J22" s="22">
        <v>3339</v>
      </c>
      <c r="K22" s="7">
        <v>0</v>
      </c>
      <c r="L22" s="22">
        <v>3479</v>
      </c>
      <c r="M22" s="7">
        <v>2247.13</v>
      </c>
      <c r="N22" s="19"/>
      <c r="O22" s="15">
        <f t="shared" si="0"/>
        <v>24520.531980000003</v>
      </c>
    </row>
    <row r="23" spans="1:15" ht="15">
      <c r="A23" s="37" t="s">
        <v>48</v>
      </c>
      <c r="B23" s="1" t="s">
        <v>20</v>
      </c>
      <c r="C23" s="7">
        <v>0</v>
      </c>
      <c r="D23" s="7">
        <v>118</v>
      </c>
      <c r="E23" s="7">
        <v>0</v>
      </c>
      <c r="F23" s="7">
        <v>0</v>
      </c>
      <c r="G23" s="7">
        <v>190.87</v>
      </c>
      <c r="H23" s="22">
        <v>16.05397</v>
      </c>
      <c r="I23" s="22">
        <v>0</v>
      </c>
      <c r="J23" s="22"/>
      <c r="K23" s="7">
        <v>0</v>
      </c>
      <c r="L23" s="22">
        <v>0</v>
      </c>
      <c r="M23" s="7">
        <v>0</v>
      </c>
      <c r="N23" s="19"/>
      <c r="O23" s="15">
        <f t="shared" si="0"/>
        <v>324.92397</v>
      </c>
    </row>
    <row r="24" spans="1:15" ht="15">
      <c r="A24" s="6" t="s">
        <v>49</v>
      </c>
      <c r="B24" s="1" t="s">
        <v>21</v>
      </c>
      <c r="C24" s="7">
        <v>0</v>
      </c>
      <c r="D24" s="7">
        <v>0</v>
      </c>
      <c r="E24" s="7">
        <v>23</v>
      </c>
      <c r="F24" s="7">
        <v>0</v>
      </c>
      <c r="G24" s="7">
        <v>4.41</v>
      </c>
      <c r="H24" s="22">
        <v>39.15700000000004</v>
      </c>
      <c r="I24" s="22">
        <v>525.443</v>
      </c>
      <c r="J24" s="22">
        <v>247</v>
      </c>
      <c r="K24" s="7">
        <v>0</v>
      </c>
      <c r="L24" s="22">
        <v>3</v>
      </c>
      <c r="M24" s="7">
        <v>0</v>
      </c>
      <c r="N24" s="19"/>
      <c r="O24" s="15">
        <f t="shared" si="0"/>
        <v>842.01</v>
      </c>
    </row>
    <row r="25" spans="1:15" ht="15">
      <c r="A25" s="6" t="s">
        <v>50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/>
      <c r="K25" s="7">
        <v>0</v>
      </c>
      <c r="L25" s="22">
        <v>0</v>
      </c>
      <c r="M25" s="7">
        <v>0</v>
      </c>
      <c r="N25" s="19"/>
      <c r="O25" s="15">
        <f t="shared" si="0"/>
        <v>0</v>
      </c>
    </row>
    <row r="26" spans="1:15" ht="25.5">
      <c r="A26" s="6" t="s">
        <v>51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0</v>
      </c>
      <c r="J26" s="22"/>
      <c r="K26" s="7">
        <v>0</v>
      </c>
      <c r="L26" s="22">
        <v>0</v>
      </c>
      <c r="M26" s="7">
        <v>0</v>
      </c>
      <c r="N26" s="19"/>
      <c r="O26" s="15">
        <f t="shared" si="0"/>
        <v>0</v>
      </c>
    </row>
    <row r="27" spans="1:15" ht="25.5">
      <c r="A27" s="6" t="s">
        <v>52</v>
      </c>
      <c r="B27" s="1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23">
        <v>0</v>
      </c>
      <c r="I27" s="22">
        <v>0</v>
      </c>
      <c r="J27" s="22"/>
      <c r="K27" s="7">
        <v>0</v>
      </c>
      <c r="L27" s="22">
        <v>0</v>
      </c>
      <c r="M27" s="7">
        <v>0</v>
      </c>
      <c r="N27" s="19"/>
      <c r="O27" s="15">
        <f t="shared" si="0"/>
        <v>0</v>
      </c>
    </row>
    <row r="28" spans="1:15" ht="25.5">
      <c r="A28" s="6" t="s">
        <v>53</v>
      </c>
      <c r="B28" s="1" t="s">
        <v>25</v>
      </c>
      <c r="C28" s="7">
        <v>0</v>
      </c>
      <c r="D28" s="7">
        <v>0</v>
      </c>
      <c r="E28" s="7">
        <v>18</v>
      </c>
      <c r="F28" s="7">
        <v>0</v>
      </c>
      <c r="G28" s="7">
        <v>1073.15</v>
      </c>
      <c r="H28" s="23">
        <v>37.83200000000011</v>
      </c>
      <c r="I28" s="22">
        <v>0</v>
      </c>
      <c r="J28" s="22"/>
      <c r="K28" s="7">
        <v>111</v>
      </c>
      <c r="L28" s="22">
        <v>17</v>
      </c>
      <c r="M28" s="7">
        <v>0</v>
      </c>
      <c r="N28" s="19"/>
      <c r="O28" s="15">
        <f t="shared" si="0"/>
        <v>1256.9820000000002</v>
      </c>
    </row>
    <row r="29" spans="1:15" ht="15">
      <c r="A29" s="6" t="s">
        <v>54</v>
      </c>
      <c r="B29" s="1" t="s">
        <v>26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23">
        <v>0</v>
      </c>
      <c r="I29" s="22">
        <v>5.164999999999992</v>
      </c>
      <c r="J29" s="22"/>
      <c r="K29" s="7">
        <v>0</v>
      </c>
      <c r="L29" s="22">
        <v>0</v>
      </c>
      <c r="M29" s="7">
        <v>0</v>
      </c>
      <c r="N29" s="19"/>
      <c r="O29" s="15">
        <f t="shared" si="0"/>
        <v>5.164999999999992</v>
      </c>
    </row>
    <row r="30" spans="1:15" ht="15">
      <c r="A30" s="6" t="s">
        <v>55</v>
      </c>
      <c r="B30" s="1" t="s">
        <v>27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/>
      <c r="K30" s="7">
        <v>0</v>
      </c>
      <c r="L30" s="22">
        <v>0</v>
      </c>
      <c r="M30" s="7">
        <v>0</v>
      </c>
      <c r="N30" s="19"/>
      <c r="O30" s="15">
        <f t="shared" si="0"/>
        <v>0</v>
      </c>
    </row>
    <row r="31" spans="1:15" ht="15">
      <c r="A31" s="6" t="s">
        <v>56</v>
      </c>
      <c r="B31" s="1" t="s">
        <v>28</v>
      </c>
      <c r="C31" s="7">
        <v>0</v>
      </c>
      <c r="D31" s="7">
        <v>0</v>
      </c>
      <c r="E31" s="7">
        <v>0</v>
      </c>
      <c r="F31" s="7">
        <v>0</v>
      </c>
      <c r="G31" s="7">
        <v>7.1</v>
      </c>
      <c r="H31" s="23">
        <v>224.325</v>
      </c>
      <c r="I31" s="22">
        <v>0</v>
      </c>
      <c r="J31" s="22"/>
      <c r="K31" s="7">
        <v>0</v>
      </c>
      <c r="L31" s="22">
        <v>0</v>
      </c>
      <c r="M31" s="7">
        <v>0</v>
      </c>
      <c r="N31" s="19"/>
      <c r="O31" s="15">
        <f t="shared" si="0"/>
        <v>231.42499999999998</v>
      </c>
    </row>
    <row r="32" spans="1:15" ht="15">
      <c r="A32" s="6" t="s">
        <v>57</v>
      </c>
      <c r="B32" s="1" t="s">
        <v>29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/>
      <c r="K32" s="7">
        <v>0</v>
      </c>
      <c r="L32" s="22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58</v>
      </c>
      <c r="B33" s="1" t="s">
        <v>30</v>
      </c>
      <c r="C33" s="7">
        <v>0</v>
      </c>
      <c r="D33" s="7">
        <v>816</v>
      </c>
      <c r="E33" s="7">
        <v>283</v>
      </c>
      <c r="F33" s="7">
        <v>0</v>
      </c>
      <c r="G33" s="7">
        <v>0.48</v>
      </c>
      <c r="H33" s="23">
        <v>931.21587</v>
      </c>
      <c r="I33" s="22">
        <v>2420.7292200000093</v>
      </c>
      <c r="J33" s="22">
        <v>139</v>
      </c>
      <c r="K33" s="7">
        <v>13</v>
      </c>
      <c r="L33" s="22">
        <v>859</v>
      </c>
      <c r="M33" s="7">
        <v>518.69</v>
      </c>
      <c r="N33" s="19"/>
      <c r="O33" s="15">
        <f t="shared" si="0"/>
        <v>5981.11509000001</v>
      </c>
    </row>
    <row r="34" spans="1:15" ht="15">
      <c r="A34" s="8" t="s">
        <v>59</v>
      </c>
      <c r="B34" s="9" t="s">
        <v>31</v>
      </c>
      <c r="C34" s="10">
        <v>42567</v>
      </c>
      <c r="D34" s="10">
        <v>27551</v>
      </c>
      <c r="E34" s="10">
        <v>13584</v>
      </c>
      <c r="F34" s="10">
        <v>13128.9801</v>
      </c>
      <c r="G34" s="10">
        <v>29819.46</v>
      </c>
      <c r="H34" s="23">
        <v>43701.89005</v>
      </c>
      <c r="I34" s="22">
        <v>43215.40975000002</v>
      </c>
      <c r="J34" s="25">
        <f aca="true" t="shared" si="12" ref="J34">SUM(J3:J10,J13,J19,J26:J33)</f>
        <v>38126</v>
      </c>
      <c r="K34" s="10">
        <v>18396</v>
      </c>
      <c r="L34" s="22">
        <v>15389.938999999998</v>
      </c>
      <c r="M34" s="10">
        <v>25453.6</v>
      </c>
      <c r="N34" s="20"/>
      <c r="O34" s="11">
        <f t="shared" si="0"/>
        <v>310933.27890000003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77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32</v>
      </c>
      <c r="B3" s="1" t="s">
        <v>0</v>
      </c>
      <c r="C3" s="26">
        <v>7597</v>
      </c>
      <c r="D3" s="22">
        <v>4558</v>
      </c>
      <c r="E3" s="22">
        <v>2818</v>
      </c>
      <c r="F3" s="22">
        <v>5906</v>
      </c>
      <c r="G3" s="22">
        <v>3685</v>
      </c>
      <c r="H3" s="22">
        <v>11687</v>
      </c>
      <c r="I3" s="22">
        <v>4044</v>
      </c>
      <c r="J3" s="22">
        <v>6126</v>
      </c>
      <c r="K3" s="22">
        <v>7017</v>
      </c>
      <c r="L3" s="26">
        <v>5870</v>
      </c>
      <c r="M3" s="35">
        <v>5673</v>
      </c>
      <c r="N3" s="22">
        <v>5</v>
      </c>
      <c r="O3" s="15">
        <f>SUM(C3:N3)</f>
        <v>64986</v>
      </c>
    </row>
    <row r="4" spans="1:15" ht="15">
      <c r="A4" s="6" t="s">
        <v>33</v>
      </c>
      <c r="B4" s="1" t="s">
        <v>1</v>
      </c>
      <c r="C4" s="26">
        <v>145</v>
      </c>
      <c r="D4" s="22">
        <v>202</v>
      </c>
      <c r="E4" s="22">
        <v>106</v>
      </c>
      <c r="F4" s="22">
        <v>0</v>
      </c>
      <c r="G4" s="22">
        <v>4</v>
      </c>
      <c r="H4" s="22">
        <v>3665</v>
      </c>
      <c r="I4" s="22">
        <v>1365</v>
      </c>
      <c r="J4" s="22">
        <v>44</v>
      </c>
      <c r="K4" s="22">
        <v>34</v>
      </c>
      <c r="L4" s="26">
        <v>0</v>
      </c>
      <c r="M4" s="35">
        <v>18</v>
      </c>
      <c r="N4" s="22">
        <v>0</v>
      </c>
      <c r="O4" s="15">
        <f aca="true" t="shared" si="0" ref="O4:O34">SUM(C4:N4)</f>
        <v>5583</v>
      </c>
    </row>
    <row r="5" spans="1:15" ht="25.5">
      <c r="A5" s="6" t="s">
        <v>34</v>
      </c>
      <c r="B5" s="1" t="s">
        <v>2</v>
      </c>
      <c r="C5" s="26">
        <v>372</v>
      </c>
      <c r="D5" s="22">
        <v>521</v>
      </c>
      <c r="E5" s="22">
        <v>916</v>
      </c>
      <c r="F5" s="22">
        <v>151</v>
      </c>
      <c r="G5" s="22">
        <v>212</v>
      </c>
      <c r="H5" s="22">
        <v>710</v>
      </c>
      <c r="I5" s="22">
        <v>621</v>
      </c>
      <c r="J5" s="22">
        <v>324</v>
      </c>
      <c r="K5" s="22">
        <v>381</v>
      </c>
      <c r="L5" s="26">
        <v>510</v>
      </c>
      <c r="M5" s="35">
        <v>344</v>
      </c>
      <c r="N5" s="22">
        <v>39</v>
      </c>
      <c r="O5" s="15">
        <f t="shared" si="0"/>
        <v>5101</v>
      </c>
    </row>
    <row r="6" spans="1:15" ht="25.5">
      <c r="A6" s="6" t="s">
        <v>35</v>
      </c>
      <c r="B6" s="1" t="s">
        <v>3</v>
      </c>
      <c r="C6" s="26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/>
      <c r="K6" s="22">
        <v>0</v>
      </c>
      <c r="L6" s="26">
        <v>0</v>
      </c>
      <c r="M6" s="35">
        <v>0</v>
      </c>
      <c r="N6" s="22">
        <v>0</v>
      </c>
      <c r="O6" s="15">
        <f t="shared" si="0"/>
        <v>0</v>
      </c>
    </row>
    <row r="7" spans="1:15" ht="15">
      <c r="A7" s="6" t="s">
        <v>36</v>
      </c>
      <c r="B7" s="1" t="s">
        <v>4</v>
      </c>
      <c r="C7" s="26">
        <v>0</v>
      </c>
      <c r="D7" s="22">
        <v>2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/>
      <c r="K7" s="22">
        <v>0</v>
      </c>
      <c r="L7" s="26">
        <v>0</v>
      </c>
      <c r="M7" s="35">
        <v>0</v>
      </c>
      <c r="N7" s="22">
        <v>0</v>
      </c>
      <c r="O7" s="15">
        <f t="shared" si="0"/>
        <v>2</v>
      </c>
    </row>
    <row r="8" spans="1:15" ht="15">
      <c r="A8" s="6" t="s">
        <v>37</v>
      </c>
      <c r="B8" s="1" t="s">
        <v>5</v>
      </c>
      <c r="C8" s="26">
        <v>0</v>
      </c>
      <c r="D8" s="22">
        <v>0</v>
      </c>
      <c r="E8" s="22">
        <v>0</v>
      </c>
      <c r="F8" s="22">
        <v>0</v>
      </c>
      <c r="G8" s="22">
        <v>0</v>
      </c>
      <c r="H8" s="22">
        <v>1</v>
      </c>
      <c r="I8" s="22">
        <v>1</v>
      </c>
      <c r="J8" s="22"/>
      <c r="K8" s="22">
        <v>0</v>
      </c>
      <c r="L8" s="26">
        <v>1</v>
      </c>
      <c r="M8" s="35">
        <v>0</v>
      </c>
      <c r="N8" s="22">
        <v>0</v>
      </c>
      <c r="O8" s="15">
        <f t="shared" si="0"/>
        <v>3</v>
      </c>
    </row>
    <row r="9" spans="1:15" ht="25.5">
      <c r="A9" s="6" t="s">
        <v>38</v>
      </c>
      <c r="B9" s="1" t="s">
        <v>6</v>
      </c>
      <c r="C9" s="26">
        <v>8</v>
      </c>
      <c r="D9" s="22">
        <v>78</v>
      </c>
      <c r="E9" s="22">
        <v>34</v>
      </c>
      <c r="F9" s="22">
        <v>0</v>
      </c>
      <c r="G9" s="22">
        <v>15</v>
      </c>
      <c r="H9" s="22">
        <v>26</v>
      </c>
      <c r="I9" s="22">
        <v>94</v>
      </c>
      <c r="J9" s="22">
        <v>21</v>
      </c>
      <c r="K9" s="22">
        <v>11</v>
      </c>
      <c r="L9" s="26">
        <v>25</v>
      </c>
      <c r="M9" s="35">
        <v>1</v>
      </c>
      <c r="N9" s="22">
        <v>0</v>
      </c>
      <c r="O9" s="15">
        <f t="shared" si="0"/>
        <v>313</v>
      </c>
    </row>
    <row r="10" spans="1:15" ht="25.5">
      <c r="A10" s="6" t="s">
        <v>39</v>
      </c>
      <c r="B10" s="1" t="s">
        <v>7</v>
      </c>
      <c r="C10" s="26">
        <v>1058</v>
      </c>
      <c r="D10" s="22">
        <f>D11+D12</f>
        <v>1198</v>
      </c>
      <c r="E10" s="22">
        <v>362</v>
      </c>
      <c r="F10" s="22">
        <v>180</v>
      </c>
      <c r="G10" s="22">
        <v>788</v>
      </c>
      <c r="H10" s="22">
        <v>2107</v>
      </c>
      <c r="I10" s="22">
        <f>I11+I12</f>
        <v>1930</v>
      </c>
      <c r="J10" s="22">
        <f>SUM(J11:J12)</f>
        <v>457</v>
      </c>
      <c r="K10" s="22">
        <f>K11+K12</f>
        <v>391</v>
      </c>
      <c r="L10" s="26">
        <v>695</v>
      </c>
      <c r="M10" s="35">
        <f>SUM(M11:M12)</f>
        <v>368</v>
      </c>
      <c r="N10" s="22">
        <v>9</v>
      </c>
      <c r="O10" s="15">
        <f t="shared" si="0"/>
        <v>9543</v>
      </c>
    </row>
    <row r="11" spans="1:15" ht="15">
      <c r="A11" s="6" t="s">
        <v>40</v>
      </c>
      <c r="B11" s="1" t="s">
        <v>8</v>
      </c>
      <c r="C11" s="26">
        <v>907</v>
      </c>
      <c r="D11" s="22">
        <v>935</v>
      </c>
      <c r="E11" s="22">
        <v>281</v>
      </c>
      <c r="F11" s="22">
        <v>161</v>
      </c>
      <c r="G11" s="22">
        <v>596</v>
      </c>
      <c r="H11" s="22">
        <v>1620</v>
      </c>
      <c r="I11" s="22">
        <v>1730</v>
      </c>
      <c r="J11" s="22">
        <v>236</v>
      </c>
      <c r="K11" s="27">
        <v>294</v>
      </c>
      <c r="L11" s="26">
        <v>490</v>
      </c>
      <c r="M11" s="35">
        <v>132</v>
      </c>
      <c r="N11" s="22">
        <v>3</v>
      </c>
      <c r="O11" s="15">
        <f t="shared" si="0"/>
        <v>7385</v>
      </c>
    </row>
    <row r="12" spans="1:15" ht="15">
      <c r="A12" s="6" t="s">
        <v>41</v>
      </c>
      <c r="B12" s="1" t="s">
        <v>9</v>
      </c>
      <c r="C12" s="26">
        <v>151</v>
      </c>
      <c r="D12" s="22">
        <v>263</v>
      </c>
      <c r="E12" s="22">
        <v>81</v>
      </c>
      <c r="F12" s="22">
        <v>19</v>
      </c>
      <c r="G12" s="22">
        <v>192</v>
      </c>
      <c r="H12" s="22">
        <v>487</v>
      </c>
      <c r="I12" s="22">
        <v>200</v>
      </c>
      <c r="J12" s="22">
        <v>221</v>
      </c>
      <c r="K12" s="27">
        <v>97</v>
      </c>
      <c r="L12" s="26">
        <v>205</v>
      </c>
      <c r="M12" s="35">
        <v>236</v>
      </c>
      <c r="N12" s="22">
        <v>6</v>
      </c>
      <c r="O12" s="15">
        <f t="shared" si="0"/>
        <v>2158</v>
      </c>
    </row>
    <row r="13" spans="1:15" ht="15">
      <c r="A13" s="6" t="s">
        <v>42</v>
      </c>
      <c r="B13" s="1" t="s">
        <v>10</v>
      </c>
      <c r="C13" s="26">
        <v>872</v>
      </c>
      <c r="D13" s="22">
        <f>D14+D15</f>
        <v>1036</v>
      </c>
      <c r="E13" s="22">
        <v>184</v>
      </c>
      <c r="F13" s="22">
        <v>29</v>
      </c>
      <c r="G13" s="22">
        <v>856</v>
      </c>
      <c r="H13" s="22">
        <v>3566</v>
      </c>
      <c r="I13" s="22">
        <f>I14+I15</f>
        <v>2246</v>
      </c>
      <c r="J13" s="22">
        <f>SUM(J14:J15)</f>
        <v>263</v>
      </c>
      <c r="K13" s="22">
        <f>K14+K15</f>
        <v>442</v>
      </c>
      <c r="L13" s="26">
        <v>301</v>
      </c>
      <c r="M13" s="35">
        <f>SUM(M14:M15)</f>
        <v>416</v>
      </c>
      <c r="N13" s="22">
        <v>21</v>
      </c>
      <c r="O13" s="15">
        <f t="shared" si="0"/>
        <v>10232</v>
      </c>
    </row>
    <row r="14" spans="1:15" ht="15">
      <c r="A14" s="6" t="s">
        <v>40</v>
      </c>
      <c r="B14" s="1" t="s">
        <v>11</v>
      </c>
      <c r="C14" s="26">
        <v>792</v>
      </c>
      <c r="D14" s="22">
        <v>868</v>
      </c>
      <c r="E14" s="22">
        <v>148</v>
      </c>
      <c r="F14" s="22">
        <v>21</v>
      </c>
      <c r="G14" s="22">
        <v>596</v>
      </c>
      <c r="H14" s="22">
        <v>3060</v>
      </c>
      <c r="I14" s="22">
        <v>1789</v>
      </c>
      <c r="J14" s="22">
        <v>103</v>
      </c>
      <c r="K14" s="27">
        <v>296</v>
      </c>
      <c r="L14" s="26">
        <v>207</v>
      </c>
      <c r="M14" s="35">
        <v>155</v>
      </c>
      <c r="N14" s="22">
        <v>15</v>
      </c>
      <c r="O14" s="15">
        <f t="shared" si="0"/>
        <v>8050</v>
      </c>
    </row>
    <row r="15" spans="1:15" ht="15">
      <c r="A15" s="6" t="s">
        <v>41</v>
      </c>
      <c r="B15" s="1" t="s">
        <v>12</v>
      </c>
      <c r="C15" s="26">
        <v>80</v>
      </c>
      <c r="D15" s="22">
        <v>168</v>
      </c>
      <c r="E15" s="22">
        <v>36</v>
      </c>
      <c r="F15" s="22">
        <v>8</v>
      </c>
      <c r="G15" s="22">
        <v>260</v>
      </c>
      <c r="H15" s="22">
        <v>506</v>
      </c>
      <c r="I15" s="22">
        <v>457</v>
      </c>
      <c r="J15" s="22">
        <v>160</v>
      </c>
      <c r="K15" s="27">
        <v>146</v>
      </c>
      <c r="L15" s="26">
        <v>94</v>
      </c>
      <c r="M15" s="35">
        <v>261</v>
      </c>
      <c r="N15" s="22">
        <v>6</v>
      </c>
      <c r="O15" s="15">
        <f t="shared" si="0"/>
        <v>2182</v>
      </c>
    </row>
    <row r="16" spans="1:15" ht="15">
      <c r="A16" s="6" t="s">
        <v>43</v>
      </c>
      <c r="B16" s="1" t="s">
        <v>13</v>
      </c>
      <c r="C16" s="26">
        <v>1140</v>
      </c>
      <c r="D16" s="22">
        <f>D17+D18</f>
        <v>1241</v>
      </c>
      <c r="E16" s="22">
        <v>397</v>
      </c>
      <c r="F16" s="22">
        <v>209</v>
      </c>
      <c r="G16" s="22">
        <v>856</v>
      </c>
      <c r="H16" s="22">
        <v>3577</v>
      </c>
      <c r="I16" s="22">
        <f>I17+I18</f>
        <v>2246</v>
      </c>
      <c r="J16" s="22">
        <f>SUM(J17:J18)</f>
        <v>539</v>
      </c>
      <c r="K16" s="22">
        <f>K17+K18</f>
        <v>833</v>
      </c>
      <c r="L16" s="26">
        <v>772</v>
      </c>
      <c r="M16" s="35">
        <f>SUM(M17:M18)</f>
        <v>416</v>
      </c>
      <c r="N16" s="22">
        <v>30</v>
      </c>
      <c r="O16" s="15">
        <f t="shared" si="0"/>
        <v>12256</v>
      </c>
    </row>
    <row r="17" spans="1:15" ht="15">
      <c r="A17" s="6" t="s">
        <v>40</v>
      </c>
      <c r="B17" s="1" t="s">
        <v>14</v>
      </c>
      <c r="C17" s="26">
        <v>916</v>
      </c>
      <c r="D17" s="22">
        <v>942</v>
      </c>
      <c r="E17" s="22">
        <v>282</v>
      </c>
      <c r="F17" s="22">
        <v>182</v>
      </c>
      <c r="G17" s="22">
        <v>596</v>
      </c>
      <c r="H17" s="22">
        <v>3066</v>
      </c>
      <c r="I17" s="22">
        <f>I14</f>
        <v>1789</v>
      </c>
      <c r="J17" s="22">
        <f>210+28</f>
        <v>238</v>
      </c>
      <c r="K17" s="28">
        <f>K11+K14</f>
        <v>590</v>
      </c>
      <c r="L17" s="26">
        <v>497</v>
      </c>
      <c r="M17" s="35">
        <v>155</v>
      </c>
      <c r="N17" s="22">
        <v>18</v>
      </c>
      <c r="O17" s="15">
        <f t="shared" si="0"/>
        <v>9271</v>
      </c>
    </row>
    <row r="18" spans="1:15" ht="15">
      <c r="A18" s="6" t="s">
        <v>41</v>
      </c>
      <c r="B18" s="1" t="s">
        <v>15</v>
      </c>
      <c r="C18" s="26">
        <v>224</v>
      </c>
      <c r="D18" s="22">
        <v>299</v>
      </c>
      <c r="E18" s="22">
        <v>115</v>
      </c>
      <c r="F18" s="22">
        <v>27</v>
      </c>
      <c r="G18" s="22">
        <v>260</v>
      </c>
      <c r="H18" s="22">
        <v>511</v>
      </c>
      <c r="I18" s="22">
        <f>I15</f>
        <v>457</v>
      </c>
      <c r="J18" s="22">
        <v>301</v>
      </c>
      <c r="K18" s="28">
        <f>K12+K15</f>
        <v>243</v>
      </c>
      <c r="L18" s="26">
        <v>275</v>
      </c>
      <c r="M18" s="35">
        <v>261</v>
      </c>
      <c r="N18" s="22">
        <v>12</v>
      </c>
      <c r="O18" s="15">
        <f t="shared" si="0"/>
        <v>2985</v>
      </c>
    </row>
    <row r="19" spans="1:15" ht="15">
      <c r="A19" s="6" t="s">
        <v>44</v>
      </c>
      <c r="B19" s="1" t="s">
        <v>16</v>
      </c>
      <c r="C19" s="26">
        <v>8491</v>
      </c>
      <c r="D19" s="22">
        <f>D20+D24+D25</f>
        <v>6954</v>
      </c>
      <c r="E19" s="22">
        <v>7257</v>
      </c>
      <c r="F19" s="22">
        <v>9362</v>
      </c>
      <c r="G19" s="22">
        <v>5230</v>
      </c>
      <c r="H19" s="23">
        <f>H20+H24+H25</f>
        <v>7481</v>
      </c>
      <c r="I19" s="22">
        <f>I20+I24+I25</f>
        <v>6372</v>
      </c>
      <c r="J19" s="22">
        <f>SUM(J20,J24:J25)</f>
        <v>11678</v>
      </c>
      <c r="K19" s="22">
        <f>SUM(K21:K25)</f>
        <v>11107</v>
      </c>
      <c r="L19" s="26">
        <v>8509</v>
      </c>
      <c r="M19" s="35">
        <f>M20+M24+M25</f>
        <v>4635</v>
      </c>
      <c r="N19" s="22">
        <v>1</v>
      </c>
      <c r="O19" s="15">
        <f t="shared" si="0"/>
        <v>87077</v>
      </c>
    </row>
    <row r="20" spans="1:15" ht="15">
      <c r="A20" s="6" t="s">
        <v>45</v>
      </c>
      <c r="B20" s="1" t="s">
        <v>17</v>
      </c>
      <c r="C20" s="26">
        <v>8456</v>
      </c>
      <c r="D20" s="22">
        <f>SUM(D21:D23)</f>
        <v>6930</v>
      </c>
      <c r="E20" s="22">
        <v>7238</v>
      </c>
      <c r="F20" s="22">
        <v>9362</v>
      </c>
      <c r="G20" s="22">
        <v>5212</v>
      </c>
      <c r="H20" s="23">
        <f>H21+H22+H23</f>
        <v>7429</v>
      </c>
      <c r="I20" s="22">
        <f>I21+I22+I23</f>
        <v>6317</v>
      </c>
      <c r="J20" s="22">
        <f>SUM(J21:J23)</f>
        <v>11658</v>
      </c>
      <c r="K20" s="22">
        <f>K21+K22+K23</f>
        <v>11084</v>
      </c>
      <c r="L20" s="26">
        <v>8471</v>
      </c>
      <c r="M20" s="35">
        <f>SUM(M21:M23)</f>
        <v>4600</v>
      </c>
      <c r="N20" s="22">
        <v>1</v>
      </c>
      <c r="O20" s="15">
        <f t="shared" si="0"/>
        <v>86758</v>
      </c>
    </row>
    <row r="21" spans="1:15" ht="15">
      <c r="A21" s="6" t="s">
        <v>46</v>
      </c>
      <c r="B21" s="1" t="s">
        <v>18</v>
      </c>
      <c r="C21" s="26">
        <v>6430</v>
      </c>
      <c r="D21" s="22">
        <v>5108</v>
      </c>
      <c r="E21" s="22">
        <v>3688</v>
      </c>
      <c r="F21" s="22">
        <v>7269</v>
      </c>
      <c r="G21" s="22">
        <v>3940</v>
      </c>
      <c r="H21" s="22">
        <v>5249</v>
      </c>
      <c r="I21" s="22">
        <v>4675</v>
      </c>
      <c r="J21" s="22">
        <v>8449</v>
      </c>
      <c r="K21" s="27">
        <v>8443</v>
      </c>
      <c r="L21" s="26">
        <v>6489</v>
      </c>
      <c r="M21" s="35">
        <v>3393</v>
      </c>
      <c r="N21" s="22">
        <v>1</v>
      </c>
      <c r="O21" s="15">
        <f t="shared" si="0"/>
        <v>63134</v>
      </c>
    </row>
    <row r="22" spans="1:15" ht="15">
      <c r="A22" s="6" t="s">
        <v>47</v>
      </c>
      <c r="B22" s="1" t="s">
        <v>19</v>
      </c>
      <c r="C22" s="26">
        <v>2021</v>
      </c>
      <c r="D22" s="22">
        <v>1812</v>
      </c>
      <c r="E22" s="22">
        <v>1142</v>
      </c>
      <c r="F22" s="22">
        <v>2059</v>
      </c>
      <c r="G22" s="22">
        <v>1031</v>
      </c>
      <c r="H22" s="22">
        <v>2166</v>
      </c>
      <c r="I22" s="22">
        <v>1627</v>
      </c>
      <c r="J22" s="22">
        <v>3166</v>
      </c>
      <c r="K22" s="27">
        <v>2628</v>
      </c>
      <c r="L22" s="26">
        <v>1974</v>
      </c>
      <c r="M22" s="35">
        <v>827</v>
      </c>
      <c r="N22" s="22">
        <v>0</v>
      </c>
      <c r="O22" s="15">
        <f t="shared" si="0"/>
        <v>20453</v>
      </c>
    </row>
    <row r="23" spans="1:15" ht="15">
      <c r="A23" s="37" t="s">
        <v>48</v>
      </c>
      <c r="B23" s="1" t="s">
        <v>20</v>
      </c>
      <c r="C23" s="26">
        <v>5</v>
      </c>
      <c r="D23" s="22">
        <v>10</v>
      </c>
      <c r="E23" s="22">
        <v>2408</v>
      </c>
      <c r="F23" s="22">
        <v>31</v>
      </c>
      <c r="G23" s="22">
        <v>241</v>
      </c>
      <c r="H23" s="22">
        <v>14</v>
      </c>
      <c r="I23" s="22">
        <v>15</v>
      </c>
      <c r="J23" s="22">
        <v>43</v>
      </c>
      <c r="K23" s="27">
        <v>13</v>
      </c>
      <c r="L23" s="26">
        <v>8</v>
      </c>
      <c r="M23" s="35">
        <v>380</v>
      </c>
      <c r="N23" s="22">
        <v>0</v>
      </c>
      <c r="O23" s="15">
        <f t="shared" si="0"/>
        <v>3168</v>
      </c>
    </row>
    <row r="24" spans="1:15" ht="15">
      <c r="A24" s="6" t="s">
        <v>49</v>
      </c>
      <c r="B24" s="1" t="s">
        <v>21</v>
      </c>
      <c r="C24" s="26">
        <v>35</v>
      </c>
      <c r="D24" s="22">
        <v>24</v>
      </c>
      <c r="E24" s="22">
        <v>19</v>
      </c>
      <c r="F24" s="22">
        <v>3</v>
      </c>
      <c r="G24" s="22">
        <v>18</v>
      </c>
      <c r="H24" s="22">
        <v>52</v>
      </c>
      <c r="I24" s="22">
        <v>55</v>
      </c>
      <c r="J24" s="22">
        <v>20</v>
      </c>
      <c r="K24" s="27">
        <v>23</v>
      </c>
      <c r="L24" s="26">
        <v>38</v>
      </c>
      <c r="M24" s="35">
        <v>35</v>
      </c>
      <c r="N24" s="22">
        <v>0</v>
      </c>
      <c r="O24" s="15">
        <f t="shared" si="0"/>
        <v>322</v>
      </c>
    </row>
    <row r="25" spans="1:15" ht="15">
      <c r="A25" s="6" t="s">
        <v>50</v>
      </c>
      <c r="B25" s="1" t="s">
        <v>22</v>
      </c>
      <c r="C25" s="26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/>
      <c r="K25" s="27">
        <v>0</v>
      </c>
      <c r="L25" s="26">
        <v>0</v>
      </c>
      <c r="M25" s="35">
        <v>0</v>
      </c>
      <c r="N25" s="22">
        <v>0</v>
      </c>
      <c r="O25" s="15">
        <f t="shared" si="0"/>
        <v>0</v>
      </c>
    </row>
    <row r="26" spans="1:15" ht="25.5">
      <c r="A26" s="6" t="s">
        <v>51</v>
      </c>
      <c r="B26" s="1" t="s">
        <v>23</v>
      </c>
      <c r="C26" s="26">
        <v>0</v>
      </c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2</v>
      </c>
      <c r="J26" s="22"/>
      <c r="K26" s="22">
        <v>1</v>
      </c>
      <c r="L26" s="26">
        <v>8</v>
      </c>
      <c r="M26" s="35">
        <v>0</v>
      </c>
      <c r="N26" s="22">
        <v>0</v>
      </c>
      <c r="O26" s="15">
        <f t="shared" si="0"/>
        <v>12</v>
      </c>
    </row>
    <row r="27" spans="1:15" ht="25.5">
      <c r="A27" s="6" t="s">
        <v>52</v>
      </c>
      <c r="B27" s="1" t="s">
        <v>24</v>
      </c>
      <c r="C27" s="26">
        <v>0</v>
      </c>
      <c r="D27" s="22">
        <v>14</v>
      </c>
      <c r="E27" s="22">
        <v>1</v>
      </c>
      <c r="F27" s="22">
        <v>0</v>
      </c>
      <c r="G27" s="22">
        <v>1</v>
      </c>
      <c r="H27" s="22">
        <v>8</v>
      </c>
      <c r="I27" s="22">
        <v>1</v>
      </c>
      <c r="J27" s="22">
        <v>4</v>
      </c>
      <c r="K27" s="22">
        <v>6</v>
      </c>
      <c r="L27" s="26">
        <v>5</v>
      </c>
      <c r="M27" s="35">
        <v>1</v>
      </c>
      <c r="N27" s="22">
        <v>0</v>
      </c>
      <c r="O27" s="15">
        <f t="shared" si="0"/>
        <v>41</v>
      </c>
    </row>
    <row r="28" spans="1:15" ht="25.5">
      <c r="A28" s="6" t="s">
        <v>53</v>
      </c>
      <c r="B28" s="1" t="s">
        <v>25</v>
      </c>
      <c r="C28" s="26">
        <v>832</v>
      </c>
      <c r="D28" s="22">
        <v>1181</v>
      </c>
      <c r="E28" s="22">
        <v>90</v>
      </c>
      <c r="F28" s="22">
        <v>28</v>
      </c>
      <c r="G28" s="22">
        <v>193</v>
      </c>
      <c r="H28" s="22">
        <v>1395</v>
      </c>
      <c r="I28" s="22">
        <v>647</v>
      </c>
      <c r="J28" s="22">
        <v>161</v>
      </c>
      <c r="K28" s="22">
        <v>200</v>
      </c>
      <c r="L28" s="26">
        <v>318</v>
      </c>
      <c r="M28" s="35">
        <v>118</v>
      </c>
      <c r="N28" s="22">
        <v>0</v>
      </c>
      <c r="O28" s="15">
        <f t="shared" si="0"/>
        <v>5163</v>
      </c>
    </row>
    <row r="29" spans="1:15" ht="15">
      <c r="A29" s="6" t="s">
        <v>54</v>
      </c>
      <c r="B29" s="1" t="s">
        <v>26</v>
      </c>
      <c r="C29" s="26">
        <v>17</v>
      </c>
      <c r="D29" s="22">
        <v>0</v>
      </c>
      <c r="E29" s="22">
        <v>5</v>
      </c>
      <c r="F29" s="22">
        <v>0</v>
      </c>
      <c r="G29" s="22">
        <v>0</v>
      </c>
      <c r="H29" s="22">
        <v>4</v>
      </c>
      <c r="I29" s="22">
        <v>716</v>
      </c>
      <c r="J29" s="22"/>
      <c r="K29" s="22">
        <v>214</v>
      </c>
      <c r="L29" s="26">
        <v>0</v>
      </c>
      <c r="M29" s="35">
        <v>2</v>
      </c>
      <c r="N29" s="22">
        <v>0</v>
      </c>
      <c r="O29" s="15">
        <f t="shared" si="0"/>
        <v>958</v>
      </c>
    </row>
    <row r="30" spans="1:15" ht="15">
      <c r="A30" s="6" t="s">
        <v>55</v>
      </c>
      <c r="B30" s="1" t="s">
        <v>27</v>
      </c>
      <c r="C30" s="26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/>
      <c r="K30" s="22">
        <v>0</v>
      </c>
      <c r="L30" s="26">
        <v>0</v>
      </c>
      <c r="M30" s="35">
        <v>0</v>
      </c>
      <c r="N30" s="22">
        <v>0</v>
      </c>
      <c r="O30" s="15">
        <f t="shared" si="0"/>
        <v>0</v>
      </c>
    </row>
    <row r="31" spans="1:15" ht="15">
      <c r="A31" s="6" t="s">
        <v>56</v>
      </c>
      <c r="B31" s="1" t="s">
        <v>28</v>
      </c>
      <c r="C31" s="26">
        <v>0</v>
      </c>
      <c r="D31" s="22">
        <v>104</v>
      </c>
      <c r="E31" s="22">
        <v>0</v>
      </c>
      <c r="F31" s="22">
        <v>0</v>
      </c>
      <c r="G31" s="22">
        <v>1</v>
      </c>
      <c r="H31" s="22">
        <v>12</v>
      </c>
      <c r="I31" s="22">
        <v>6</v>
      </c>
      <c r="J31" s="22">
        <v>5</v>
      </c>
      <c r="K31" s="22">
        <v>0</v>
      </c>
      <c r="L31" s="26">
        <v>0</v>
      </c>
      <c r="M31" s="35">
        <v>1</v>
      </c>
      <c r="N31" s="22">
        <v>0</v>
      </c>
      <c r="O31" s="15">
        <f t="shared" si="0"/>
        <v>129</v>
      </c>
    </row>
    <row r="32" spans="1:15" ht="15">
      <c r="A32" s="6" t="s">
        <v>57</v>
      </c>
      <c r="B32" s="1" t="s">
        <v>29</v>
      </c>
      <c r="C32" s="26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22">
        <v>0</v>
      </c>
      <c r="L32" s="26">
        <v>0</v>
      </c>
      <c r="M32" s="35">
        <v>0</v>
      </c>
      <c r="N32" s="22">
        <v>0</v>
      </c>
      <c r="O32" s="15">
        <f t="shared" si="0"/>
        <v>0</v>
      </c>
    </row>
    <row r="33" spans="1:15" ht="15">
      <c r="A33" s="6" t="s">
        <v>58</v>
      </c>
      <c r="B33" s="1" t="s">
        <v>30</v>
      </c>
      <c r="C33" s="26">
        <v>1962</v>
      </c>
      <c r="D33" s="22">
        <v>6326</v>
      </c>
      <c r="E33" s="22">
        <v>833</v>
      </c>
      <c r="F33" s="22">
        <v>446</v>
      </c>
      <c r="G33" s="22">
        <v>1018</v>
      </c>
      <c r="H33" s="22">
        <v>5621</v>
      </c>
      <c r="I33" s="22">
        <v>4591</v>
      </c>
      <c r="J33" s="22">
        <v>2553</v>
      </c>
      <c r="K33" s="22">
        <v>1409</v>
      </c>
      <c r="L33" s="26">
        <v>2085</v>
      </c>
      <c r="M33" s="35">
        <v>1022</v>
      </c>
      <c r="N33" s="22">
        <v>0</v>
      </c>
      <c r="O33" s="15">
        <f t="shared" si="0"/>
        <v>27866</v>
      </c>
    </row>
    <row r="34" spans="1:15" ht="15">
      <c r="A34" s="8" t="s">
        <v>59</v>
      </c>
      <c r="B34" s="9" t="s">
        <v>31</v>
      </c>
      <c r="C34" s="26">
        <v>14538</v>
      </c>
      <c r="D34" s="32">
        <v>16566</v>
      </c>
      <c r="E34" s="22">
        <v>9620</v>
      </c>
      <c r="F34" s="22">
        <v>10082</v>
      </c>
      <c r="G34" s="22">
        <v>7504</v>
      </c>
      <c r="H34" s="22">
        <v>20916</v>
      </c>
      <c r="I34" s="22">
        <v>16158</v>
      </c>
      <c r="J34" s="25">
        <v>15220</v>
      </c>
      <c r="K34" s="25">
        <v>13942</v>
      </c>
      <c r="L34" s="26">
        <v>12064</v>
      </c>
      <c r="M34" s="36">
        <v>8985</v>
      </c>
      <c r="N34" s="22">
        <f>N3+N5+N10+N13+N19</f>
        <v>75</v>
      </c>
      <c r="O34" s="11">
        <f t="shared" si="0"/>
        <v>145670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90" zoomScaleNormal="9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78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32</v>
      </c>
      <c r="B3" s="1" t="s">
        <v>0</v>
      </c>
      <c r="C3" s="7">
        <v>8434</v>
      </c>
      <c r="D3" s="7">
        <v>4286</v>
      </c>
      <c r="E3" s="7">
        <v>2678</v>
      </c>
      <c r="F3" s="7">
        <v>3154</v>
      </c>
      <c r="G3" s="7">
        <v>2905</v>
      </c>
      <c r="H3" s="23">
        <v>10533</v>
      </c>
      <c r="I3" s="22">
        <v>4244</v>
      </c>
      <c r="J3" s="22">
        <v>5374</v>
      </c>
      <c r="K3" s="7">
        <v>6245</v>
      </c>
      <c r="L3" s="22">
        <v>4725</v>
      </c>
      <c r="M3" s="7"/>
      <c r="N3" s="19"/>
      <c r="O3" s="15">
        <f>SUM(C3:N3)</f>
        <v>52578</v>
      </c>
    </row>
    <row r="4" spans="1:15" ht="15">
      <c r="A4" s="6" t="s">
        <v>33</v>
      </c>
      <c r="B4" s="1" t="s">
        <v>1</v>
      </c>
      <c r="C4" s="7">
        <v>34</v>
      </c>
      <c r="D4" s="7">
        <v>189</v>
      </c>
      <c r="E4" s="7">
        <v>193</v>
      </c>
      <c r="F4" s="7">
        <v>0</v>
      </c>
      <c r="G4" s="7">
        <v>17</v>
      </c>
      <c r="H4" s="23">
        <v>663</v>
      </c>
      <c r="I4" s="22">
        <v>978</v>
      </c>
      <c r="J4" s="22">
        <v>34</v>
      </c>
      <c r="K4" s="7">
        <v>16</v>
      </c>
      <c r="L4" s="22">
        <v>0</v>
      </c>
      <c r="M4" s="7"/>
      <c r="N4" s="19"/>
      <c r="O4" s="15">
        <f aca="true" t="shared" si="0" ref="O4:O34">SUM(C4:N4)</f>
        <v>2124</v>
      </c>
    </row>
    <row r="5" spans="1:15" ht="25.5">
      <c r="A5" s="6" t="s">
        <v>34</v>
      </c>
      <c r="B5" s="1" t="s">
        <v>2</v>
      </c>
      <c r="C5" s="7">
        <v>328</v>
      </c>
      <c r="D5" s="7">
        <v>408</v>
      </c>
      <c r="E5" s="7">
        <v>782</v>
      </c>
      <c r="F5" s="7">
        <v>62</v>
      </c>
      <c r="G5" s="7">
        <v>210</v>
      </c>
      <c r="H5" s="23">
        <v>580</v>
      </c>
      <c r="I5" s="22">
        <v>638</v>
      </c>
      <c r="J5" s="22">
        <v>251</v>
      </c>
      <c r="K5" s="7">
        <v>311</v>
      </c>
      <c r="L5" s="22">
        <v>504</v>
      </c>
      <c r="M5" s="7"/>
      <c r="N5" s="19"/>
      <c r="O5" s="15">
        <f t="shared" si="0"/>
        <v>4074</v>
      </c>
    </row>
    <row r="6" spans="1:15" ht="25.5">
      <c r="A6" s="6" t="s">
        <v>35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/>
      <c r="K6" s="7">
        <v>0</v>
      </c>
      <c r="L6" s="22">
        <v>0</v>
      </c>
      <c r="M6" s="7"/>
      <c r="N6" s="19"/>
      <c r="O6" s="15">
        <f t="shared" si="0"/>
        <v>0</v>
      </c>
    </row>
    <row r="7" spans="1:15" ht="15">
      <c r="A7" s="6" t="s">
        <v>36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/>
      <c r="K7" s="7">
        <v>0</v>
      </c>
      <c r="L7" s="22">
        <v>0</v>
      </c>
      <c r="M7" s="7"/>
      <c r="N7" s="19"/>
      <c r="O7" s="15">
        <f t="shared" si="0"/>
        <v>0</v>
      </c>
    </row>
    <row r="8" spans="1:15" ht="15">
      <c r="A8" s="6" t="s">
        <v>37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3">
        <v>1</v>
      </c>
      <c r="I8" s="22">
        <v>1</v>
      </c>
      <c r="J8" s="22"/>
      <c r="K8" s="7">
        <v>0</v>
      </c>
      <c r="L8" s="22">
        <v>1</v>
      </c>
      <c r="M8" s="7"/>
      <c r="N8" s="19"/>
      <c r="O8" s="15">
        <f t="shared" si="0"/>
        <v>3</v>
      </c>
    </row>
    <row r="9" spans="1:15" ht="25.5">
      <c r="A9" s="6" t="s">
        <v>38</v>
      </c>
      <c r="B9" s="1" t="s">
        <v>6</v>
      </c>
      <c r="C9" s="7">
        <v>5</v>
      </c>
      <c r="D9" s="7">
        <v>62</v>
      </c>
      <c r="E9" s="7">
        <v>28</v>
      </c>
      <c r="F9" s="7">
        <v>0</v>
      </c>
      <c r="G9" s="7">
        <v>16</v>
      </c>
      <c r="H9" s="23">
        <v>9</v>
      </c>
      <c r="I9" s="22">
        <v>83</v>
      </c>
      <c r="J9" s="22">
        <v>12</v>
      </c>
      <c r="K9" s="7">
        <v>28</v>
      </c>
      <c r="L9" s="22">
        <v>61</v>
      </c>
      <c r="M9" s="7"/>
      <c r="N9" s="19"/>
      <c r="O9" s="15">
        <f t="shared" si="0"/>
        <v>304</v>
      </c>
    </row>
    <row r="10" spans="1:15" ht="25.5">
      <c r="A10" s="6" t="s">
        <v>39</v>
      </c>
      <c r="B10" s="1" t="s">
        <v>7</v>
      </c>
      <c r="C10" s="7">
        <v>1499</v>
      </c>
      <c r="D10" s="7">
        <v>1202</v>
      </c>
      <c r="E10" s="7">
        <v>413</v>
      </c>
      <c r="F10" s="7">
        <v>14</v>
      </c>
      <c r="G10" s="7">
        <v>738</v>
      </c>
      <c r="H10" s="23">
        <v>1910</v>
      </c>
      <c r="I10" s="22">
        <f>I11+I12</f>
        <v>1452</v>
      </c>
      <c r="J10" s="22">
        <f>SUM(J11:J12)</f>
        <v>311</v>
      </c>
      <c r="K10" s="7">
        <v>349</v>
      </c>
      <c r="L10" s="22">
        <v>551</v>
      </c>
      <c r="M10" s="7"/>
      <c r="N10" s="19"/>
      <c r="O10" s="15">
        <f t="shared" si="0"/>
        <v>8439</v>
      </c>
    </row>
    <row r="11" spans="1:15" ht="15">
      <c r="A11" s="6" t="s">
        <v>40</v>
      </c>
      <c r="B11" s="1" t="s">
        <v>8</v>
      </c>
      <c r="C11" s="7">
        <v>1351</v>
      </c>
      <c r="D11" s="7">
        <v>978</v>
      </c>
      <c r="E11" s="7">
        <v>340</v>
      </c>
      <c r="F11" s="7">
        <v>7</v>
      </c>
      <c r="G11" s="7">
        <v>520</v>
      </c>
      <c r="H11" s="22">
        <v>1431</v>
      </c>
      <c r="I11" s="22">
        <v>1276</v>
      </c>
      <c r="J11" s="22">
        <v>212</v>
      </c>
      <c r="K11" s="7">
        <v>252</v>
      </c>
      <c r="L11" s="22">
        <v>382</v>
      </c>
      <c r="M11" s="7"/>
      <c r="N11" s="19"/>
      <c r="O11" s="15">
        <f t="shared" si="0"/>
        <v>6749</v>
      </c>
    </row>
    <row r="12" spans="1:15" ht="15">
      <c r="A12" s="6" t="s">
        <v>41</v>
      </c>
      <c r="B12" s="1" t="s">
        <v>9</v>
      </c>
      <c r="C12" s="7">
        <v>148</v>
      </c>
      <c r="D12" s="7">
        <v>224</v>
      </c>
      <c r="E12" s="7">
        <v>73</v>
      </c>
      <c r="F12" s="7">
        <v>7</v>
      </c>
      <c r="G12" s="7">
        <v>218</v>
      </c>
      <c r="H12" s="22">
        <v>479</v>
      </c>
      <c r="I12" s="22">
        <v>176</v>
      </c>
      <c r="J12" s="22">
        <v>99</v>
      </c>
      <c r="K12" s="7">
        <v>97</v>
      </c>
      <c r="L12" s="22">
        <v>169</v>
      </c>
      <c r="M12" s="7"/>
      <c r="N12" s="19"/>
      <c r="O12" s="15">
        <f t="shared" si="0"/>
        <v>1690</v>
      </c>
    </row>
    <row r="13" spans="1:15" ht="15">
      <c r="A13" s="6" t="s">
        <v>42</v>
      </c>
      <c r="B13" s="1" t="s">
        <v>10</v>
      </c>
      <c r="C13" s="7">
        <v>870</v>
      </c>
      <c r="D13" s="7">
        <v>1032</v>
      </c>
      <c r="E13" s="7">
        <v>242</v>
      </c>
      <c r="F13" s="7">
        <v>41</v>
      </c>
      <c r="G13" s="7">
        <v>818</v>
      </c>
      <c r="H13" s="23">
        <v>3172</v>
      </c>
      <c r="I13" s="22">
        <f>I14+I15</f>
        <v>1621</v>
      </c>
      <c r="J13" s="22">
        <f>SUM(J14:J15)</f>
        <v>204</v>
      </c>
      <c r="K13" s="7">
        <v>381</v>
      </c>
      <c r="L13" s="22">
        <v>260</v>
      </c>
      <c r="M13" s="7"/>
      <c r="N13" s="19"/>
      <c r="O13" s="15">
        <f t="shared" si="0"/>
        <v>8641</v>
      </c>
    </row>
    <row r="14" spans="1:15" ht="15">
      <c r="A14" s="6" t="s">
        <v>40</v>
      </c>
      <c r="B14" s="1" t="s">
        <v>11</v>
      </c>
      <c r="C14" s="7">
        <v>787</v>
      </c>
      <c r="D14" s="7">
        <v>900</v>
      </c>
      <c r="E14" s="7">
        <v>197</v>
      </c>
      <c r="F14" s="7">
        <v>35</v>
      </c>
      <c r="G14" s="7">
        <v>526</v>
      </c>
      <c r="H14" s="22">
        <v>2663</v>
      </c>
      <c r="I14" s="22">
        <v>1294</v>
      </c>
      <c r="J14" s="22">
        <v>99</v>
      </c>
      <c r="K14" s="7">
        <v>255</v>
      </c>
      <c r="L14" s="22">
        <v>177</v>
      </c>
      <c r="M14" s="7"/>
      <c r="N14" s="19"/>
      <c r="O14" s="15">
        <f t="shared" si="0"/>
        <v>6933</v>
      </c>
    </row>
    <row r="15" spans="1:15" ht="15">
      <c r="A15" s="6" t="s">
        <v>41</v>
      </c>
      <c r="B15" s="1" t="s">
        <v>12</v>
      </c>
      <c r="C15" s="7">
        <v>83</v>
      </c>
      <c r="D15" s="7">
        <v>132</v>
      </c>
      <c r="E15" s="7">
        <v>45</v>
      </c>
      <c r="F15" s="7">
        <v>6</v>
      </c>
      <c r="G15" s="7">
        <v>292</v>
      </c>
      <c r="H15" s="22">
        <v>509</v>
      </c>
      <c r="I15" s="22">
        <v>327</v>
      </c>
      <c r="J15" s="22">
        <v>105</v>
      </c>
      <c r="K15" s="7">
        <v>126</v>
      </c>
      <c r="L15" s="22">
        <v>83</v>
      </c>
      <c r="M15" s="7"/>
      <c r="N15" s="19"/>
      <c r="O15" s="15">
        <f t="shared" si="0"/>
        <v>1708</v>
      </c>
    </row>
    <row r="16" spans="1:15" ht="15">
      <c r="A16" s="6" t="s">
        <v>43</v>
      </c>
      <c r="B16" s="1" t="s">
        <v>13</v>
      </c>
      <c r="C16" s="7">
        <v>1832</v>
      </c>
      <c r="D16" s="7">
        <v>1214</v>
      </c>
      <c r="E16" s="7">
        <v>452</v>
      </c>
      <c r="F16" s="7">
        <v>55</v>
      </c>
      <c r="G16" s="7">
        <v>818</v>
      </c>
      <c r="H16" s="23">
        <v>3189</v>
      </c>
      <c r="I16" s="22">
        <f>I17+I18</f>
        <v>1621</v>
      </c>
      <c r="J16" s="22">
        <f>SUM(J17:J18)</f>
        <v>379</v>
      </c>
      <c r="K16" s="7">
        <v>730</v>
      </c>
      <c r="L16" s="22">
        <v>612</v>
      </c>
      <c r="M16" s="7"/>
      <c r="N16" s="19"/>
      <c r="O16" s="15">
        <f t="shared" si="0"/>
        <v>10902</v>
      </c>
    </row>
    <row r="17" spans="1:15" ht="15">
      <c r="A17" s="6" t="s">
        <v>40</v>
      </c>
      <c r="B17" s="1" t="s">
        <v>14</v>
      </c>
      <c r="C17" s="7">
        <v>1356</v>
      </c>
      <c r="D17" s="7">
        <v>984</v>
      </c>
      <c r="E17" s="7">
        <v>342</v>
      </c>
      <c r="F17" s="7">
        <v>42</v>
      </c>
      <c r="G17" s="7">
        <v>526</v>
      </c>
      <c r="H17" s="22">
        <v>2679</v>
      </c>
      <c r="I17" s="22">
        <v>1294</v>
      </c>
      <c r="J17" s="22">
        <v>212</v>
      </c>
      <c r="K17" s="7">
        <v>507</v>
      </c>
      <c r="L17" s="22">
        <v>386</v>
      </c>
      <c r="M17" s="7"/>
      <c r="N17" s="19"/>
      <c r="O17" s="15">
        <f t="shared" si="0"/>
        <v>8328</v>
      </c>
    </row>
    <row r="18" spans="1:15" ht="15">
      <c r="A18" s="6" t="s">
        <v>41</v>
      </c>
      <c r="B18" s="1" t="s">
        <v>15</v>
      </c>
      <c r="C18" s="7">
        <v>476</v>
      </c>
      <c r="D18" s="7">
        <v>230</v>
      </c>
      <c r="E18" s="7">
        <v>110</v>
      </c>
      <c r="F18" s="7">
        <v>13</v>
      </c>
      <c r="G18" s="7">
        <v>292</v>
      </c>
      <c r="H18" s="22">
        <v>510</v>
      </c>
      <c r="I18" s="22">
        <v>327</v>
      </c>
      <c r="J18" s="22">
        <v>167</v>
      </c>
      <c r="K18" s="7">
        <v>223</v>
      </c>
      <c r="L18" s="22">
        <v>226</v>
      </c>
      <c r="M18" s="7"/>
      <c r="N18" s="19"/>
      <c r="O18" s="15">
        <f t="shared" si="0"/>
        <v>2574</v>
      </c>
    </row>
    <row r="19" spans="1:15" ht="15">
      <c r="A19" s="6" t="s">
        <v>44</v>
      </c>
      <c r="B19" s="1" t="s">
        <v>16</v>
      </c>
      <c r="C19" s="7">
        <v>6467</v>
      </c>
      <c r="D19" s="7">
        <v>6549</v>
      </c>
      <c r="E19" s="7">
        <v>6709</v>
      </c>
      <c r="F19" s="7">
        <v>5234</v>
      </c>
      <c r="G19" s="7">
        <v>4155</v>
      </c>
      <c r="H19" s="23">
        <f>H20+H24+H25</f>
        <v>6520</v>
      </c>
      <c r="I19" s="22">
        <f>I20+I24+I25</f>
        <v>6864</v>
      </c>
      <c r="J19" s="22">
        <f>SUM(J20,J24:J25)</f>
        <v>9764</v>
      </c>
      <c r="K19" s="7">
        <v>9858</v>
      </c>
      <c r="L19" s="22">
        <v>7090</v>
      </c>
      <c r="M19" s="7"/>
      <c r="N19" s="19"/>
      <c r="O19" s="15">
        <f t="shared" si="0"/>
        <v>69210</v>
      </c>
    </row>
    <row r="20" spans="1:15" ht="15">
      <c r="A20" s="6" t="s">
        <v>45</v>
      </c>
      <c r="B20" s="1" t="s">
        <v>17</v>
      </c>
      <c r="C20" s="7">
        <v>6445</v>
      </c>
      <c r="D20" s="7">
        <v>6549</v>
      </c>
      <c r="E20" s="7">
        <v>6690</v>
      </c>
      <c r="F20" s="7">
        <v>5234</v>
      </c>
      <c r="G20" s="7">
        <v>4130</v>
      </c>
      <c r="H20" s="23">
        <f>H21+H22+H23</f>
        <v>6476</v>
      </c>
      <c r="I20" s="22">
        <f>I21+I22+I23</f>
        <v>6803</v>
      </c>
      <c r="J20" s="22">
        <f>SUM(J21:J23)</f>
        <v>9758</v>
      </c>
      <c r="K20" s="7">
        <v>9834</v>
      </c>
      <c r="L20" s="22">
        <v>7052</v>
      </c>
      <c r="M20" s="7"/>
      <c r="N20" s="19"/>
      <c r="O20" s="15">
        <f t="shared" si="0"/>
        <v>68971</v>
      </c>
    </row>
    <row r="21" spans="1:15" ht="15">
      <c r="A21" s="6" t="s">
        <v>46</v>
      </c>
      <c r="B21" s="1" t="s">
        <v>18</v>
      </c>
      <c r="C21" s="7">
        <v>4712</v>
      </c>
      <c r="D21" s="7">
        <v>4791</v>
      </c>
      <c r="E21" s="7">
        <v>3343</v>
      </c>
      <c r="F21" s="7">
        <v>3906</v>
      </c>
      <c r="G21" s="7">
        <v>3077</v>
      </c>
      <c r="H21" s="22">
        <v>4436</v>
      </c>
      <c r="I21" s="22">
        <v>4878</v>
      </c>
      <c r="J21" s="22">
        <v>7097</v>
      </c>
      <c r="K21" s="7">
        <v>7308</v>
      </c>
      <c r="L21" s="22">
        <v>5261</v>
      </c>
      <c r="M21" s="7"/>
      <c r="N21" s="19"/>
      <c r="O21" s="15">
        <f t="shared" si="0"/>
        <v>48809</v>
      </c>
    </row>
    <row r="22" spans="1:15" ht="15">
      <c r="A22" s="6" t="s">
        <v>47</v>
      </c>
      <c r="B22" s="1" t="s">
        <v>19</v>
      </c>
      <c r="C22" s="7">
        <v>1726</v>
      </c>
      <c r="D22" s="7">
        <v>1744</v>
      </c>
      <c r="E22" s="7">
        <v>1123</v>
      </c>
      <c r="F22" s="7">
        <v>1298</v>
      </c>
      <c r="G22" s="7">
        <v>864</v>
      </c>
      <c r="H22" s="22">
        <v>1894</v>
      </c>
      <c r="I22" s="22">
        <v>1916</v>
      </c>
      <c r="J22" s="22">
        <v>2600</v>
      </c>
      <c r="K22" s="7">
        <v>2503</v>
      </c>
      <c r="L22" s="22">
        <v>1782</v>
      </c>
      <c r="M22" s="7"/>
      <c r="N22" s="19"/>
      <c r="O22" s="15">
        <f t="shared" si="0"/>
        <v>17450</v>
      </c>
    </row>
    <row r="23" spans="1:15" ht="15">
      <c r="A23" s="37" t="s">
        <v>48</v>
      </c>
      <c r="B23" s="1" t="s">
        <v>20</v>
      </c>
      <c r="C23" s="7">
        <v>7</v>
      </c>
      <c r="D23" s="7">
        <v>14</v>
      </c>
      <c r="E23" s="7">
        <v>2224</v>
      </c>
      <c r="F23" s="7">
        <v>30</v>
      </c>
      <c r="G23" s="7">
        <v>189</v>
      </c>
      <c r="H23" s="22">
        <v>146</v>
      </c>
      <c r="I23" s="22">
        <v>9</v>
      </c>
      <c r="J23" s="22">
        <v>61</v>
      </c>
      <c r="K23" s="7">
        <v>23</v>
      </c>
      <c r="L23" s="22">
        <v>9</v>
      </c>
      <c r="M23" s="7"/>
      <c r="N23" s="19"/>
      <c r="O23" s="15">
        <f t="shared" si="0"/>
        <v>2712</v>
      </c>
    </row>
    <row r="24" spans="1:15" ht="15">
      <c r="A24" s="6" t="s">
        <v>49</v>
      </c>
      <c r="B24" s="1" t="s">
        <v>21</v>
      </c>
      <c r="C24" s="7">
        <v>22</v>
      </c>
      <c r="D24" s="7">
        <v>0</v>
      </c>
      <c r="E24" s="7">
        <v>19</v>
      </c>
      <c r="F24" s="7">
        <v>0</v>
      </c>
      <c r="G24" s="7">
        <v>25</v>
      </c>
      <c r="H24" s="22">
        <v>44</v>
      </c>
      <c r="I24" s="22">
        <v>61</v>
      </c>
      <c r="J24" s="22">
        <v>6</v>
      </c>
      <c r="K24" s="7">
        <v>24</v>
      </c>
      <c r="L24" s="22">
        <v>38</v>
      </c>
      <c r="M24" s="7"/>
      <c r="N24" s="19"/>
      <c r="O24" s="15">
        <f t="shared" si="0"/>
        <v>239</v>
      </c>
    </row>
    <row r="25" spans="1:15" ht="15">
      <c r="A25" s="6" t="s">
        <v>50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/>
      <c r="K25" s="7">
        <v>0</v>
      </c>
      <c r="L25" s="22">
        <v>0</v>
      </c>
      <c r="M25" s="7"/>
      <c r="N25" s="19"/>
      <c r="O25" s="15">
        <f t="shared" si="0"/>
        <v>0</v>
      </c>
    </row>
    <row r="26" spans="1:15" ht="25.5">
      <c r="A26" s="6" t="s">
        <v>51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1</v>
      </c>
      <c r="J26" s="22"/>
      <c r="K26" s="7">
        <v>2</v>
      </c>
      <c r="L26" s="22">
        <v>3</v>
      </c>
      <c r="M26" s="7"/>
      <c r="N26" s="19"/>
      <c r="O26" s="15">
        <f t="shared" si="0"/>
        <v>6</v>
      </c>
    </row>
    <row r="27" spans="1:15" ht="25.5">
      <c r="A27" s="6" t="s">
        <v>52</v>
      </c>
      <c r="B27" s="1" t="s">
        <v>24</v>
      </c>
      <c r="C27" s="7">
        <v>0</v>
      </c>
      <c r="D27" s="7">
        <v>6</v>
      </c>
      <c r="E27" s="7">
        <v>0</v>
      </c>
      <c r="F27" s="7">
        <v>0</v>
      </c>
      <c r="G27" s="7">
        <v>5</v>
      </c>
      <c r="H27" s="23">
        <v>5</v>
      </c>
      <c r="I27" s="22">
        <v>4</v>
      </c>
      <c r="J27" s="22">
        <v>3</v>
      </c>
      <c r="K27" s="7">
        <v>4</v>
      </c>
      <c r="L27" s="22">
        <v>6</v>
      </c>
      <c r="M27" s="7"/>
      <c r="N27" s="19"/>
      <c r="O27" s="15">
        <f t="shared" si="0"/>
        <v>33</v>
      </c>
    </row>
    <row r="28" spans="1:15" ht="25.5">
      <c r="A28" s="6" t="s">
        <v>53</v>
      </c>
      <c r="B28" s="1" t="s">
        <v>25</v>
      </c>
      <c r="C28" s="7">
        <v>816</v>
      </c>
      <c r="D28" s="7">
        <v>1052</v>
      </c>
      <c r="E28" s="7">
        <v>86</v>
      </c>
      <c r="F28" s="7">
        <v>27</v>
      </c>
      <c r="G28" s="7">
        <v>188</v>
      </c>
      <c r="H28" s="23">
        <v>1220</v>
      </c>
      <c r="I28" s="22">
        <v>457</v>
      </c>
      <c r="J28" s="22">
        <v>140</v>
      </c>
      <c r="K28" s="7">
        <v>859</v>
      </c>
      <c r="L28" s="22">
        <v>281</v>
      </c>
      <c r="M28" s="7"/>
      <c r="N28" s="19"/>
      <c r="O28" s="15">
        <f t="shared" si="0"/>
        <v>5126</v>
      </c>
    </row>
    <row r="29" spans="1:15" ht="15">
      <c r="A29" s="6" t="s">
        <v>54</v>
      </c>
      <c r="B29" s="1" t="s">
        <v>26</v>
      </c>
      <c r="C29" s="7">
        <v>9</v>
      </c>
      <c r="D29" s="7">
        <v>0</v>
      </c>
      <c r="E29" s="7">
        <v>2</v>
      </c>
      <c r="F29" s="7">
        <v>0</v>
      </c>
      <c r="G29" s="7">
        <v>0</v>
      </c>
      <c r="H29" s="23">
        <v>4</v>
      </c>
      <c r="I29" s="22">
        <v>1326</v>
      </c>
      <c r="J29" s="22"/>
      <c r="K29" s="7">
        <v>142</v>
      </c>
      <c r="L29" s="22">
        <v>0</v>
      </c>
      <c r="M29" s="7"/>
      <c r="N29" s="19"/>
      <c r="O29" s="15">
        <f t="shared" si="0"/>
        <v>1483</v>
      </c>
    </row>
    <row r="30" spans="1:15" ht="15">
      <c r="A30" s="6" t="s">
        <v>55</v>
      </c>
      <c r="B30" s="1" t="s">
        <v>27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/>
      <c r="K30" s="7">
        <v>0</v>
      </c>
      <c r="L30" s="22">
        <v>0</v>
      </c>
      <c r="M30" s="7"/>
      <c r="N30" s="19"/>
      <c r="O30" s="15">
        <f t="shared" si="0"/>
        <v>0</v>
      </c>
    </row>
    <row r="31" spans="1:15" ht="15">
      <c r="A31" s="6" t="s">
        <v>56</v>
      </c>
      <c r="B31" s="1" t="s">
        <v>28</v>
      </c>
      <c r="C31" s="7">
        <v>2</v>
      </c>
      <c r="D31" s="7">
        <v>77</v>
      </c>
      <c r="E31" s="7">
        <v>0</v>
      </c>
      <c r="F31" s="7">
        <v>0</v>
      </c>
      <c r="G31" s="7">
        <v>1</v>
      </c>
      <c r="H31" s="23">
        <v>14</v>
      </c>
      <c r="I31" s="22">
        <v>8</v>
      </c>
      <c r="J31" s="22">
        <v>6</v>
      </c>
      <c r="K31" s="7">
        <v>0</v>
      </c>
      <c r="L31" s="22">
        <v>0</v>
      </c>
      <c r="M31" s="7"/>
      <c r="N31" s="19"/>
      <c r="O31" s="15">
        <f t="shared" si="0"/>
        <v>108</v>
      </c>
    </row>
    <row r="32" spans="1:15" ht="15">
      <c r="A32" s="6" t="s">
        <v>57</v>
      </c>
      <c r="B32" s="1" t="s">
        <v>29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/>
      <c r="K32" s="7">
        <v>0</v>
      </c>
      <c r="L32" s="22">
        <v>0</v>
      </c>
      <c r="M32" s="7"/>
      <c r="N32" s="19"/>
      <c r="O32" s="15">
        <f t="shared" si="0"/>
        <v>0</v>
      </c>
    </row>
    <row r="33" spans="1:15" ht="15">
      <c r="A33" s="6" t="s">
        <v>58</v>
      </c>
      <c r="B33" s="1" t="s">
        <v>30</v>
      </c>
      <c r="C33" s="7">
        <v>2472</v>
      </c>
      <c r="D33" s="7">
        <v>6884</v>
      </c>
      <c r="E33" s="7">
        <v>845</v>
      </c>
      <c r="F33" s="7">
        <v>440</v>
      </c>
      <c r="G33" s="7">
        <v>903</v>
      </c>
      <c r="H33" s="23">
        <v>5091</v>
      </c>
      <c r="I33" s="22">
        <v>5779</v>
      </c>
      <c r="J33" s="22">
        <v>2499</v>
      </c>
      <c r="K33" s="7">
        <v>1507</v>
      </c>
      <c r="L33" s="22">
        <v>2084</v>
      </c>
      <c r="M33" s="7"/>
      <c r="N33" s="19"/>
      <c r="O33" s="15">
        <f t="shared" si="0"/>
        <v>28504</v>
      </c>
    </row>
    <row r="34" spans="1:15" ht="15">
      <c r="A34" s="8" t="s">
        <v>59</v>
      </c>
      <c r="B34" s="9" t="s">
        <v>31</v>
      </c>
      <c r="C34" s="10">
        <v>15362</v>
      </c>
      <c r="D34" s="10">
        <v>16652</v>
      </c>
      <c r="E34" s="10">
        <v>9101</v>
      </c>
      <c r="F34" s="10">
        <v>5794</v>
      </c>
      <c r="G34" s="10">
        <v>6290</v>
      </c>
      <c r="H34" s="23">
        <v>17633</v>
      </c>
      <c r="I34" s="22">
        <v>17515</v>
      </c>
      <c r="J34" s="25">
        <v>13019</v>
      </c>
      <c r="K34" s="10">
        <v>13020</v>
      </c>
      <c r="L34" s="22">
        <v>10490</v>
      </c>
      <c r="M34" s="10"/>
      <c r="N34" s="20"/>
      <c r="O34" s="11">
        <f t="shared" si="0"/>
        <v>124876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79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32</v>
      </c>
      <c r="B3" s="1" t="s">
        <v>0</v>
      </c>
      <c r="C3" s="26">
        <v>201</v>
      </c>
      <c r="D3" s="22">
        <v>133</v>
      </c>
      <c r="E3" s="22">
        <v>20</v>
      </c>
      <c r="F3" s="22">
        <v>15</v>
      </c>
      <c r="G3" s="22">
        <v>58</v>
      </c>
      <c r="H3" s="22">
        <v>138</v>
      </c>
      <c r="I3" s="22">
        <v>125</v>
      </c>
      <c r="J3" s="22">
        <v>60</v>
      </c>
      <c r="K3" s="22">
        <v>71</v>
      </c>
      <c r="L3" s="26">
        <v>38</v>
      </c>
      <c r="M3" s="35">
        <v>43</v>
      </c>
      <c r="N3" s="19"/>
      <c r="O3" s="16">
        <f>SUM(C3:N3)</f>
        <v>902</v>
      </c>
    </row>
    <row r="4" spans="1:15" ht="15">
      <c r="A4" s="6" t="s">
        <v>33</v>
      </c>
      <c r="B4" s="1" t="s">
        <v>1</v>
      </c>
      <c r="C4" s="26">
        <v>1584</v>
      </c>
      <c r="D4" s="22">
        <v>839</v>
      </c>
      <c r="E4" s="22">
        <v>174</v>
      </c>
      <c r="F4" s="22">
        <v>0</v>
      </c>
      <c r="G4" s="22">
        <v>1309</v>
      </c>
      <c r="H4" s="22">
        <v>561</v>
      </c>
      <c r="I4" s="22">
        <v>1071</v>
      </c>
      <c r="J4" s="22">
        <v>342</v>
      </c>
      <c r="K4" s="22">
        <v>83</v>
      </c>
      <c r="L4" s="26">
        <v>0</v>
      </c>
      <c r="M4" s="35">
        <v>350</v>
      </c>
      <c r="N4" s="19"/>
      <c r="O4" s="16">
        <f aca="true" t="shared" si="0" ref="O4:O34">SUM(C4:N4)</f>
        <v>6313</v>
      </c>
    </row>
    <row r="5" spans="1:15" ht="25.5">
      <c r="A5" s="6" t="s">
        <v>34</v>
      </c>
      <c r="B5" s="1" t="s">
        <v>2</v>
      </c>
      <c r="C5" s="26">
        <v>60</v>
      </c>
      <c r="D5" s="22">
        <v>57</v>
      </c>
      <c r="E5" s="22">
        <v>62</v>
      </c>
      <c r="F5" s="22">
        <v>15</v>
      </c>
      <c r="G5" s="22">
        <v>39</v>
      </c>
      <c r="H5" s="22">
        <v>129</v>
      </c>
      <c r="I5" s="22">
        <v>121</v>
      </c>
      <c r="J5" s="22">
        <v>51</v>
      </c>
      <c r="K5" s="22">
        <v>56</v>
      </c>
      <c r="L5" s="26">
        <v>58</v>
      </c>
      <c r="M5" s="35">
        <v>80</v>
      </c>
      <c r="N5" s="19"/>
      <c r="O5" s="16">
        <f t="shared" si="0"/>
        <v>728</v>
      </c>
    </row>
    <row r="6" spans="1:15" ht="25.5">
      <c r="A6" s="6" t="s">
        <v>35</v>
      </c>
      <c r="B6" s="1" t="s">
        <v>3</v>
      </c>
      <c r="C6" s="26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4"/>
      <c r="K6" s="22">
        <v>0</v>
      </c>
      <c r="L6" s="26">
        <v>0</v>
      </c>
      <c r="M6" s="35">
        <v>0</v>
      </c>
      <c r="N6" s="19"/>
      <c r="O6" s="16">
        <f t="shared" si="0"/>
        <v>0</v>
      </c>
    </row>
    <row r="7" spans="1:15" ht="15">
      <c r="A7" s="6" t="s">
        <v>36</v>
      </c>
      <c r="B7" s="1" t="s">
        <v>4</v>
      </c>
      <c r="C7" s="26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4"/>
      <c r="K7" s="22">
        <v>0</v>
      </c>
      <c r="L7" s="26">
        <v>0</v>
      </c>
      <c r="M7" s="35">
        <v>0</v>
      </c>
      <c r="N7" s="19"/>
      <c r="O7" s="16">
        <f t="shared" si="0"/>
        <v>0</v>
      </c>
    </row>
    <row r="8" spans="1:15" ht="15">
      <c r="A8" s="6" t="s">
        <v>37</v>
      </c>
      <c r="B8" s="1" t="s">
        <v>5</v>
      </c>
      <c r="C8" s="26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4"/>
      <c r="K8" s="22">
        <v>0</v>
      </c>
      <c r="L8" s="26">
        <v>0</v>
      </c>
      <c r="M8" s="35">
        <v>0</v>
      </c>
      <c r="N8" s="19"/>
      <c r="O8" s="16">
        <f t="shared" si="0"/>
        <v>0</v>
      </c>
    </row>
    <row r="9" spans="1:15" ht="25.5">
      <c r="A9" s="6" t="s">
        <v>38</v>
      </c>
      <c r="B9" s="1" t="s">
        <v>6</v>
      </c>
      <c r="C9" s="26">
        <v>0</v>
      </c>
      <c r="D9" s="22">
        <v>0</v>
      </c>
      <c r="E9" s="22">
        <v>0</v>
      </c>
      <c r="F9" s="22">
        <v>0</v>
      </c>
      <c r="G9" s="22">
        <v>1</v>
      </c>
      <c r="H9" s="22">
        <v>0</v>
      </c>
      <c r="I9" s="22">
        <v>1</v>
      </c>
      <c r="J9" s="22">
        <v>2</v>
      </c>
      <c r="K9" s="22">
        <v>0</v>
      </c>
      <c r="L9" s="26">
        <v>0</v>
      </c>
      <c r="M9" s="35">
        <v>0</v>
      </c>
      <c r="N9" s="19"/>
      <c r="O9" s="16">
        <f t="shared" si="0"/>
        <v>4</v>
      </c>
    </row>
    <row r="10" spans="1:15" ht="25.5">
      <c r="A10" s="6" t="s">
        <v>39</v>
      </c>
      <c r="B10" s="1" t="s">
        <v>7</v>
      </c>
      <c r="C10" s="26">
        <v>3</v>
      </c>
      <c r="D10" s="22">
        <f>D11+D12</f>
        <v>30</v>
      </c>
      <c r="E10" s="22">
        <v>0</v>
      </c>
      <c r="F10" s="22">
        <v>1</v>
      </c>
      <c r="G10" s="22">
        <v>8</v>
      </c>
      <c r="H10" s="22">
        <v>9</v>
      </c>
      <c r="I10" s="22">
        <f aca="true" t="shared" si="1" ref="I10">I11+I12</f>
        <v>2</v>
      </c>
      <c r="J10" s="22">
        <f aca="true" t="shared" si="2" ref="J10">SUM(J11:J12)</f>
        <v>2</v>
      </c>
      <c r="K10" s="22">
        <f aca="true" t="shared" si="3" ref="K10">K11+K12</f>
        <v>1</v>
      </c>
      <c r="L10" s="26">
        <v>3</v>
      </c>
      <c r="M10" s="35">
        <f>SUM(M11:M12)</f>
        <v>6</v>
      </c>
      <c r="N10" s="19"/>
      <c r="O10" s="16">
        <f t="shared" si="0"/>
        <v>65</v>
      </c>
    </row>
    <row r="11" spans="1:15" ht="15">
      <c r="A11" s="6" t="s">
        <v>40</v>
      </c>
      <c r="B11" s="1" t="s">
        <v>8</v>
      </c>
      <c r="C11" s="26">
        <v>0</v>
      </c>
      <c r="D11" s="22">
        <v>25</v>
      </c>
      <c r="E11" s="22">
        <v>0</v>
      </c>
      <c r="F11" s="22">
        <v>1</v>
      </c>
      <c r="G11" s="22">
        <v>2</v>
      </c>
      <c r="H11" s="22">
        <v>5</v>
      </c>
      <c r="I11" s="22">
        <v>2</v>
      </c>
      <c r="J11" s="22"/>
      <c r="K11" s="29">
        <v>0</v>
      </c>
      <c r="L11" s="26">
        <v>3</v>
      </c>
      <c r="M11" s="35">
        <v>2</v>
      </c>
      <c r="N11" s="19"/>
      <c r="O11" s="16">
        <f t="shared" si="0"/>
        <v>40</v>
      </c>
    </row>
    <row r="12" spans="1:15" ht="15">
      <c r="A12" s="6" t="s">
        <v>41</v>
      </c>
      <c r="B12" s="1" t="s">
        <v>9</v>
      </c>
      <c r="C12" s="26">
        <v>3</v>
      </c>
      <c r="D12" s="22">
        <v>5</v>
      </c>
      <c r="E12" s="22">
        <v>0</v>
      </c>
      <c r="F12" s="22">
        <v>0</v>
      </c>
      <c r="G12" s="22">
        <v>6</v>
      </c>
      <c r="H12" s="22">
        <v>4</v>
      </c>
      <c r="I12" s="22">
        <v>0</v>
      </c>
      <c r="J12" s="22">
        <v>2</v>
      </c>
      <c r="K12" s="29">
        <v>1</v>
      </c>
      <c r="L12" s="26">
        <v>0</v>
      </c>
      <c r="M12" s="35">
        <v>4</v>
      </c>
      <c r="N12" s="19"/>
      <c r="O12" s="16">
        <f t="shared" si="0"/>
        <v>25</v>
      </c>
    </row>
    <row r="13" spans="1:15" ht="15">
      <c r="A13" s="6" t="s">
        <v>42</v>
      </c>
      <c r="B13" s="1" t="s">
        <v>10</v>
      </c>
      <c r="C13" s="26">
        <v>7</v>
      </c>
      <c r="D13" s="22">
        <f>D14+D15</f>
        <v>23</v>
      </c>
      <c r="E13" s="22">
        <v>8</v>
      </c>
      <c r="F13" s="22">
        <v>1</v>
      </c>
      <c r="G13" s="22">
        <v>101</v>
      </c>
      <c r="H13" s="22">
        <v>90</v>
      </c>
      <c r="I13" s="22">
        <f>I14+I15</f>
        <v>68</v>
      </c>
      <c r="J13" s="22">
        <f aca="true" t="shared" si="4" ref="J13">SUM(J14:J15)</f>
        <v>22</v>
      </c>
      <c r="K13" s="22">
        <f aca="true" t="shared" si="5" ref="K13">K14+K15</f>
        <v>46</v>
      </c>
      <c r="L13" s="26">
        <v>17</v>
      </c>
      <c r="M13" s="35">
        <f>SUM(M14:M15)</f>
        <v>14</v>
      </c>
      <c r="N13" s="19"/>
      <c r="O13" s="16">
        <f t="shared" si="0"/>
        <v>397</v>
      </c>
    </row>
    <row r="14" spans="1:15" ht="15">
      <c r="A14" s="6" t="s">
        <v>40</v>
      </c>
      <c r="B14" s="1" t="s">
        <v>11</v>
      </c>
      <c r="C14" s="26">
        <v>4</v>
      </c>
      <c r="D14" s="22">
        <v>15</v>
      </c>
      <c r="E14" s="22">
        <v>3</v>
      </c>
      <c r="F14" s="22">
        <v>0</v>
      </c>
      <c r="G14" s="22">
        <v>11</v>
      </c>
      <c r="H14" s="22">
        <v>78</v>
      </c>
      <c r="I14" s="22">
        <v>38</v>
      </c>
      <c r="J14" s="22">
        <v>1</v>
      </c>
      <c r="K14" s="29">
        <v>7</v>
      </c>
      <c r="L14" s="26">
        <v>0</v>
      </c>
      <c r="M14" s="35">
        <v>0</v>
      </c>
      <c r="N14" s="19"/>
      <c r="O14" s="16">
        <f t="shared" si="0"/>
        <v>157</v>
      </c>
    </row>
    <row r="15" spans="1:15" ht="15">
      <c r="A15" s="6" t="s">
        <v>41</v>
      </c>
      <c r="B15" s="1" t="s">
        <v>12</v>
      </c>
      <c r="C15" s="26">
        <v>3</v>
      </c>
      <c r="D15" s="22">
        <v>8</v>
      </c>
      <c r="E15" s="22">
        <v>5</v>
      </c>
      <c r="F15" s="22">
        <v>1</v>
      </c>
      <c r="G15" s="22">
        <v>90</v>
      </c>
      <c r="H15" s="22">
        <v>12</v>
      </c>
      <c r="I15" s="22">
        <v>30</v>
      </c>
      <c r="J15" s="22">
        <v>21</v>
      </c>
      <c r="K15" s="29">
        <v>39</v>
      </c>
      <c r="L15" s="26">
        <v>17</v>
      </c>
      <c r="M15" s="35">
        <v>14</v>
      </c>
      <c r="N15" s="19"/>
      <c r="O15" s="16">
        <f t="shared" si="0"/>
        <v>240</v>
      </c>
    </row>
    <row r="16" spans="1:15" ht="15">
      <c r="A16" s="6" t="s">
        <v>43</v>
      </c>
      <c r="B16" s="1" t="s">
        <v>13</v>
      </c>
      <c r="C16" s="26">
        <v>10</v>
      </c>
      <c r="D16" s="22">
        <f aca="true" t="shared" si="6" ref="D16:D18">D10+D13</f>
        <v>53</v>
      </c>
      <c r="E16" s="22">
        <v>8</v>
      </c>
      <c r="F16" s="22">
        <v>2</v>
      </c>
      <c r="G16" s="22">
        <v>109</v>
      </c>
      <c r="H16" s="22">
        <v>99</v>
      </c>
      <c r="I16" s="22">
        <f>I17+I18</f>
        <v>70</v>
      </c>
      <c r="J16" s="22">
        <f aca="true" t="shared" si="7" ref="J16">SUM(J17:J18)</f>
        <v>24</v>
      </c>
      <c r="K16" s="22">
        <f aca="true" t="shared" si="8" ref="K16">K17+K18</f>
        <v>47</v>
      </c>
      <c r="L16" s="26">
        <v>20</v>
      </c>
      <c r="M16" s="35">
        <f>SUM(M17:M18)</f>
        <v>20</v>
      </c>
      <c r="N16" s="19"/>
      <c r="O16" s="16">
        <f t="shared" si="0"/>
        <v>462</v>
      </c>
    </row>
    <row r="17" spans="1:15" ht="15">
      <c r="A17" s="6" t="s">
        <v>40</v>
      </c>
      <c r="B17" s="1" t="s">
        <v>14</v>
      </c>
      <c r="C17" s="26">
        <v>4</v>
      </c>
      <c r="D17" s="22">
        <f t="shared" si="6"/>
        <v>40</v>
      </c>
      <c r="E17" s="22">
        <v>3</v>
      </c>
      <c r="F17" s="22">
        <v>1</v>
      </c>
      <c r="G17" s="22">
        <v>13</v>
      </c>
      <c r="H17" s="22">
        <v>83</v>
      </c>
      <c r="I17" s="22">
        <f aca="true" t="shared" si="9" ref="I17:I18">I11+I14</f>
        <v>40</v>
      </c>
      <c r="J17" s="22">
        <f aca="true" t="shared" si="10" ref="J17:K18">J11+J14</f>
        <v>1</v>
      </c>
      <c r="K17" s="30">
        <f t="shared" si="10"/>
        <v>7</v>
      </c>
      <c r="L17" s="26">
        <v>3</v>
      </c>
      <c r="M17" s="35">
        <f aca="true" t="shared" si="11" ref="M17:M18">M11+M14</f>
        <v>2</v>
      </c>
      <c r="N17" s="19"/>
      <c r="O17" s="16">
        <f t="shared" si="0"/>
        <v>197</v>
      </c>
    </row>
    <row r="18" spans="1:15" ht="15">
      <c r="A18" s="6" t="s">
        <v>41</v>
      </c>
      <c r="B18" s="1" t="s">
        <v>15</v>
      </c>
      <c r="C18" s="26">
        <v>6</v>
      </c>
      <c r="D18" s="22">
        <f t="shared" si="6"/>
        <v>13</v>
      </c>
      <c r="E18" s="22">
        <v>5</v>
      </c>
      <c r="F18" s="22">
        <v>1</v>
      </c>
      <c r="G18" s="22">
        <v>96</v>
      </c>
      <c r="H18" s="22">
        <v>16</v>
      </c>
      <c r="I18" s="22">
        <f t="shared" si="9"/>
        <v>30</v>
      </c>
      <c r="J18" s="22">
        <f t="shared" si="10"/>
        <v>23</v>
      </c>
      <c r="K18" s="30">
        <f t="shared" si="10"/>
        <v>40</v>
      </c>
      <c r="L18" s="26">
        <v>17</v>
      </c>
      <c r="M18" s="35">
        <f t="shared" si="11"/>
        <v>18</v>
      </c>
      <c r="N18" s="19"/>
      <c r="O18" s="16">
        <f t="shared" si="0"/>
        <v>265</v>
      </c>
    </row>
    <row r="19" spans="1:15" ht="15">
      <c r="A19" s="6" t="s">
        <v>44</v>
      </c>
      <c r="B19" s="1" t="s">
        <v>16</v>
      </c>
      <c r="C19" s="26">
        <v>287</v>
      </c>
      <c r="D19" s="22">
        <f>D20+D24+D25</f>
        <v>208</v>
      </c>
      <c r="E19" s="22">
        <v>189</v>
      </c>
      <c r="F19" s="22">
        <v>252</v>
      </c>
      <c r="G19" s="22">
        <v>171</v>
      </c>
      <c r="H19" s="23">
        <f>H20+H24+H25</f>
        <v>227</v>
      </c>
      <c r="I19" s="22">
        <f aca="true" t="shared" si="12" ref="I19">I20+I24+I25</f>
        <v>230</v>
      </c>
      <c r="J19" s="22">
        <f aca="true" t="shared" si="13" ref="J19">SUM(J20,J24:J25)</f>
        <v>390</v>
      </c>
      <c r="K19" s="22">
        <f aca="true" t="shared" si="14" ref="K19">SUM(K21:K25)</f>
        <v>349</v>
      </c>
      <c r="L19" s="26">
        <v>226</v>
      </c>
      <c r="M19" s="35">
        <f>M20+M24+M25</f>
        <v>144</v>
      </c>
      <c r="N19" s="19"/>
      <c r="O19" s="16">
        <f t="shared" si="0"/>
        <v>2673</v>
      </c>
    </row>
    <row r="20" spans="1:15" ht="15">
      <c r="A20" s="6" t="s">
        <v>45</v>
      </c>
      <c r="B20" s="1" t="s">
        <v>17</v>
      </c>
      <c r="C20" s="26">
        <v>287</v>
      </c>
      <c r="D20" s="22">
        <f>SUM(D21:D23)</f>
        <v>207</v>
      </c>
      <c r="E20" s="22">
        <v>188</v>
      </c>
      <c r="F20" s="22">
        <v>252</v>
      </c>
      <c r="G20" s="22">
        <v>171</v>
      </c>
      <c r="H20" s="23">
        <f aca="true" t="shared" si="15" ref="H20:I20">H21+H22+H23</f>
        <v>223</v>
      </c>
      <c r="I20" s="22">
        <f t="shared" si="15"/>
        <v>228</v>
      </c>
      <c r="J20" s="22">
        <f aca="true" t="shared" si="16" ref="J20">SUM(J21:J23)</f>
        <v>390</v>
      </c>
      <c r="K20" s="22">
        <f>K21+K22+K23</f>
        <v>349</v>
      </c>
      <c r="L20" s="26">
        <v>226</v>
      </c>
      <c r="M20" s="35">
        <f>SUM(M21:M23)</f>
        <v>143</v>
      </c>
      <c r="N20" s="19"/>
      <c r="O20" s="16">
        <f t="shared" si="0"/>
        <v>2664</v>
      </c>
    </row>
    <row r="21" spans="1:15" ht="15">
      <c r="A21" s="6" t="s">
        <v>46</v>
      </c>
      <c r="B21" s="1" t="s">
        <v>18</v>
      </c>
      <c r="C21" s="26">
        <v>278</v>
      </c>
      <c r="D21" s="22">
        <v>200</v>
      </c>
      <c r="E21" s="22">
        <v>174</v>
      </c>
      <c r="F21" s="22">
        <v>237</v>
      </c>
      <c r="G21" s="22">
        <v>158</v>
      </c>
      <c r="H21" s="22">
        <v>210</v>
      </c>
      <c r="I21" s="22">
        <v>203</v>
      </c>
      <c r="J21" s="22">
        <v>379</v>
      </c>
      <c r="K21" s="29">
        <v>340</v>
      </c>
      <c r="L21" s="26">
        <v>220</v>
      </c>
      <c r="M21" s="35">
        <v>135</v>
      </c>
      <c r="N21" s="19"/>
      <c r="O21" s="16">
        <f t="shared" si="0"/>
        <v>2534</v>
      </c>
    </row>
    <row r="22" spans="1:15" ht="15">
      <c r="A22" s="6" t="s">
        <v>47</v>
      </c>
      <c r="B22" s="1" t="s">
        <v>19</v>
      </c>
      <c r="C22" s="26">
        <v>9</v>
      </c>
      <c r="D22" s="22">
        <v>7</v>
      </c>
      <c r="E22" s="22">
        <v>12</v>
      </c>
      <c r="F22" s="22">
        <v>15</v>
      </c>
      <c r="G22" s="22">
        <v>13</v>
      </c>
      <c r="H22" s="22">
        <v>13</v>
      </c>
      <c r="I22" s="22">
        <v>25</v>
      </c>
      <c r="J22" s="22">
        <v>11</v>
      </c>
      <c r="K22" s="29">
        <v>9</v>
      </c>
      <c r="L22" s="26">
        <v>6</v>
      </c>
      <c r="M22" s="35">
        <v>8</v>
      </c>
      <c r="N22" s="19"/>
      <c r="O22" s="16">
        <f t="shared" si="0"/>
        <v>128</v>
      </c>
    </row>
    <row r="23" spans="1:15" ht="15">
      <c r="A23" s="37" t="s">
        <v>48</v>
      </c>
      <c r="B23" s="1" t="s">
        <v>20</v>
      </c>
      <c r="C23" s="26">
        <v>0</v>
      </c>
      <c r="D23" s="22">
        <v>0</v>
      </c>
      <c r="E23" s="22">
        <v>2</v>
      </c>
      <c r="F23" s="22">
        <v>0</v>
      </c>
      <c r="G23" s="22">
        <v>0</v>
      </c>
      <c r="H23" s="22">
        <v>0</v>
      </c>
      <c r="I23" s="22">
        <v>0</v>
      </c>
      <c r="J23" s="24"/>
      <c r="K23" s="29">
        <v>0</v>
      </c>
      <c r="L23" s="26">
        <v>0</v>
      </c>
      <c r="M23" s="35">
        <v>0</v>
      </c>
      <c r="N23" s="19"/>
      <c r="O23" s="16">
        <f t="shared" si="0"/>
        <v>2</v>
      </c>
    </row>
    <row r="24" spans="1:15" ht="15">
      <c r="A24" s="6" t="s">
        <v>49</v>
      </c>
      <c r="B24" s="1" t="s">
        <v>21</v>
      </c>
      <c r="C24" s="26">
        <v>0</v>
      </c>
      <c r="D24" s="22">
        <v>1</v>
      </c>
      <c r="E24" s="22">
        <v>1</v>
      </c>
      <c r="F24" s="22">
        <v>0</v>
      </c>
      <c r="G24" s="22">
        <v>0</v>
      </c>
      <c r="H24" s="22">
        <v>4</v>
      </c>
      <c r="I24" s="22">
        <v>2</v>
      </c>
      <c r="J24" s="24"/>
      <c r="K24" s="29">
        <v>0</v>
      </c>
      <c r="L24" s="26">
        <v>0</v>
      </c>
      <c r="M24" s="35">
        <v>1</v>
      </c>
      <c r="N24" s="19"/>
      <c r="O24" s="16">
        <f t="shared" si="0"/>
        <v>9</v>
      </c>
    </row>
    <row r="25" spans="1:15" ht="15">
      <c r="A25" s="6" t="s">
        <v>50</v>
      </c>
      <c r="B25" s="1" t="s">
        <v>22</v>
      </c>
      <c r="C25" s="26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4"/>
      <c r="K25" s="29">
        <v>0</v>
      </c>
      <c r="L25" s="26">
        <v>0</v>
      </c>
      <c r="M25" s="35">
        <v>0</v>
      </c>
      <c r="N25" s="19"/>
      <c r="O25" s="16">
        <f t="shared" si="0"/>
        <v>0</v>
      </c>
    </row>
    <row r="26" spans="1:15" ht="25.5">
      <c r="A26" s="6" t="s">
        <v>51</v>
      </c>
      <c r="B26" s="1" t="s">
        <v>23</v>
      </c>
      <c r="C26" s="26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4"/>
      <c r="K26" s="22">
        <v>0</v>
      </c>
      <c r="L26" s="26">
        <v>0</v>
      </c>
      <c r="M26" s="35">
        <v>0</v>
      </c>
      <c r="N26" s="19"/>
      <c r="O26" s="16">
        <f t="shared" si="0"/>
        <v>0</v>
      </c>
    </row>
    <row r="27" spans="1:15" ht="25.5">
      <c r="A27" s="6" t="s">
        <v>52</v>
      </c>
      <c r="B27" s="1" t="s">
        <v>24</v>
      </c>
      <c r="C27" s="26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4"/>
      <c r="K27" s="22">
        <v>0</v>
      </c>
      <c r="L27" s="26">
        <v>0</v>
      </c>
      <c r="M27" s="35">
        <v>0</v>
      </c>
      <c r="N27" s="19"/>
      <c r="O27" s="16">
        <f t="shared" si="0"/>
        <v>0</v>
      </c>
    </row>
    <row r="28" spans="1:15" ht="25.5">
      <c r="A28" s="6" t="s">
        <v>53</v>
      </c>
      <c r="B28" s="1" t="s">
        <v>25</v>
      </c>
      <c r="C28" s="26">
        <v>0</v>
      </c>
      <c r="D28" s="22">
        <v>6</v>
      </c>
      <c r="E28" s="22">
        <v>1</v>
      </c>
      <c r="F28" s="22">
        <v>0</v>
      </c>
      <c r="G28" s="22">
        <v>2</v>
      </c>
      <c r="H28" s="22">
        <v>2</v>
      </c>
      <c r="I28" s="22">
        <v>2</v>
      </c>
      <c r="J28" s="24"/>
      <c r="K28" s="22">
        <v>2</v>
      </c>
      <c r="L28" s="26">
        <v>2</v>
      </c>
      <c r="M28" s="35">
        <v>1</v>
      </c>
      <c r="N28" s="19"/>
      <c r="O28" s="16">
        <f t="shared" si="0"/>
        <v>18</v>
      </c>
    </row>
    <row r="29" spans="1:15" ht="15">
      <c r="A29" s="6" t="s">
        <v>54</v>
      </c>
      <c r="B29" s="1" t="s">
        <v>26</v>
      </c>
      <c r="C29" s="26">
        <v>1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4</v>
      </c>
      <c r="J29" s="24"/>
      <c r="K29" s="22">
        <v>0</v>
      </c>
      <c r="L29" s="26">
        <v>0</v>
      </c>
      <c r="M29" s="35">
        <v>0</v>
      </c>
      <c r="N29" s="19"/>
      <c r="O29" s="16">
        <f t="shared" si="0"/>
        <v>5</v>
      </c>
    </row>
    <row r="30" spans="1:15" ht="15">
      <c r="A30" s="6" t="s">
        <v>55</v>
      </c>
      <c r="B30" s="1" t="s">
        <v>27</v>
      </c>
      <c r="C30" s="26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4"/>
      <c r="K30" s="22">
        <v>0</v>
      </c>
      <c r="L30" s="26">
        <v>0</v>
      </c>
      <c r="M30" s="35">
        <v>0</v>
      </c>
      <c r="N30" s="19"/>
      <c r="O30" s="16">
        <f t="shared" si="0"/>
        <v>0</v>
      </c>
    </row>
    <row r="31" spans="1:15" ht="15">
      <c r="A31" s="6" t="s">
        <v>56</v>
      </c>
      <c r="B31" s="1" t="s">
        <v>28</v>
      </c>
      <c r="C31" s="26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4"/>
      <c r="K31" s="22">
        <v>0</v>
      </c>
      <c r="L31" s="26">
        <v>0</v>
      </c>
      <c r="M31" s="35">
        <v>0</v>
      </c>
      <c r="N31" s="19"/>
      <c r="O31" s="16">
        <f t="shared" si="0"/>
        <v>0</v>
      </c>
    </row>
    <row r="32" spans="1:15" ht="15">
      <c r="A32" s="6" t="s">
        <v>57</v>
      </c>
      <c r="B32" s="1" t="s">
        <v>29</v>
      </c>
      <c r="C32" s="26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4"/>
      <c r="K32" s="22">
        <v>0</v>
      </c>
      <c r="L32" s="26">
        <v>0</v>
      </c>
      <c r="M32" s="35">
        <v>0</v>
      </c>
      <c r="N32" s="19"/>
      <c r="O32" s="16">
        <f t="shared" si="0"/>
        <v>0</v>
      </c>
    </row>
    <row r="33" spans="1:15" ht="15">
      <c r="A33" s="6" t="s">
        <v>58</v>
      </c>
      <c r="B33" s="1" t="s">
        <v>30</v>
      </c>
      <c r="C33" s="26">
        <v>64</v>
      </c>
      <c r="D33" s="22">
        <v>24</v>
      </c>
      <c r="E33" s="22">
        <v>5</v>
      </c>
      <c r="F33" s="22">
        <v>1</v>
      </c>
      <c r="G33" s="22">
        <v>1</v>
      </c>
      <c r="H33" s="22">
        <v>51</v>
      </c>
      <c r="I33" s="22">
        <v>67</v>
      </c>
      <c r="J33" s="22">
        <v>5</v>
      </c>
      <c r="K33" s="22">
        <v>0</v>
      </c>
      <c r="L33" s="26">
        <v>2</v>
      </c>
      <c r="M33" s="35">
        <v>4</v>
      </c>
      <c r="N33" s="19"/>
      <c r="O33" s="16">
        <f t="shared" si="0"/>
        <v>224</v>
      </c>
    </row>
    <row r="34" spans="1:15" ht="15">
      <c r="A34" s="8" t="s">
        <v>59</v>
      </c>
      <c r="B34" s="9" t="s">
        <v>31</v>
      </c>
      <c r="C34" s="26">
        <v>2207</v>
      </c>
      <c r="D34" s="25">
        <f>D3+D4+D5+D6+D7+D8+D9+D16+D19+D26+D27+D28+D29+D30+D31+D32+D33</f>
        <v>1320</v>
      </c>
      <c r="E34" s="22">
        <v>459</v>
      </c>
      <c r="F34" s="22">
        <v>285</v>
      </c>
      <c r="G34" s="22">
        <v>1690</v>
      </c>
      <c r="H34" s="22">
        <v>1207</v>
      </c>
      <c r="I34" s="22">
        <f>I3+I5+I4+I6+I7+I8+I9+I16+I19+I26+I27+I28+I29+I30+I32+I31+I33</f>
        <v>1691</v>
      </c>
      <c r="J34" s="25">
        <f aca="true" t="shared" si="17" ref="J34">SUM(J3:J10,J13,J19,J26:J33)</f>
        <v>874</v>
      </c>
      <c r="K34" s="31">
        <f>SUM(K3:K10)+K13+K19+SUM(K26:K33)</f>
        <v>608</v>
      </c>
      <c r="L34" s="26">
        <v>346</v>
      </c>
      <c r="M34" s="36">
        <f>SUM(M3:M9)+M16+M19+SUM(M26:M33)</f>
        <v>642</v>
      </c>
      <c r="N34" s="20"/>
      <c r="O34" s="21">
        <f t="shared" si="0"/>
        <v>11329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90" zoomScaleNormal="9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80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72</v>
      </c>
      <c r="O2" s="14" t="s">
        <v>71</v>
      </c>
    </row>
    <row r="3" spans="1:15" ht="15">
      <c r="A3" s="6" t="s">
        <v>32</v>
      </c>
      <c r="B3" s="1" t="s">
        <v>0</v>
      </c>
      <c r="C3" s="7">
        <v>17</v>
      </c>
      <c r="D3" s="7">
        <v>86</v>
      </c>
      <c r="E3" s="7">
        <v>13</v>
      </c>
      <c r="F3" s="7">
        <v>21</v>
      </c>
      <c r="G3" s="7">
        <v>40</v>
      </c>
      <c r="H3" s="23">
        <v>65</v>
      </c>
      <c r="I3" s="22">
        <v>89</v>
      </c>
      <c r="J3" s="22">
        <v>44</v>
      </c>
      <c r="K3" s="7">
        <v>30</v>
      </c>
      <c r="L3" s="22">
        <v>25</v>
      </c>
      <c r="M3" s="7">
        <v>36</v>
      </c>
      <c r="N3" s="19"/>
      <c r="O3" s="15">
        <f>SUM(C3:N3)</f>
        <v>466</v>
      </c>
    </row>
    <row r="4" spans="1:15" ht="15">
      <c r="A4" s="6" t="s">
        <v>33</v>
      </c>
      <c r="B4" s="1" t="s">
        <v>1</v>
      </c>
      <c r="C4" s="7">
        <v>1454</v>
      </c>
      <c r="D4" s="7">
        <v>744</v>
      </c>
      <c r="E4" s="7">
        <v>121</v>
      </c>
      <c r="F4" s="7">
        <v>0</v>
      </c>
      <c r="G4" s="7">
        <v>564</v>
      </c>
      <c r="H4" s="23">
        <v>241</v>
      </c>
      <c r="I4" s="22">
        <v>941</v>
      </c>
      <c r="J4" s="22">
        <v>220</v>
      </c>
      <c r="K4" s="7">
        <v>30</v>
      </c>
      <c r="L4" s="22">
        <v>0</v>
      </c>
      <c r="M4" s="7">
        <v>309</v>
      </c>
      <c r="N4" s="19"/>
      <c r="O4" s="15">
        <f aca="true" t="shared" si="0" ref="O4:O34">SUM(C4:N4)</f>
        <v>4624</v>
      </c>
    </row>
    <row r="5" spans="1:15" ht="25.5">
      <c r="A5" s="6" t="s">
        <v>34</v>
      </c>
      <c r="B5" s="1" t="s">
        <v>2</v>
      </c>
      <c r="C5" s="7">
        <v>27</v>
      </c>
      <c r="D5" s="7">
        <v>38</v>
      </c>
      <c r="E5" s="7">
        <v>38</v>
      </c>
      <c r="F5" s="7">
        <v>9</v>
      </c>
      <c r="G5" s="7">
        <v>41</v>
      </c>
      <c r="H5" s="23">
        <v>63</v>
      </c>
      <c r="I5" s="22">
        <v>72</v>
      </c>
      <c r="J5" s="22">
        <v>35</v>
      </c>
      <c r="K5" s="7">
        <v>30</v>
      </c>
      <c r="L5" s="22">
        <v>46</v>
      </c>
      <c r="M5" s="7">
        <v>78</v>
      </c>
      <c r="N5" s="19"/>
      <c r="O5" s="15">
        <f t="shared" si="0"/>
        <v>477</v>
      </c>
    </row>
    <row r="6" spans="1:15" ht="25.5">
      <c r="A6" s="6" t="s">
        <v>35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/>
      <c r="K6" s="7">
        <v>0</v>
      </c>
      <c r="L6" s="22">
        <v>0</v>
      </c>
      <c r="M6" s="7">
        <v>0</v>
      </c>
      <c r="N6" s="19"/>
      <c r="O6" s="15">
        <f t="shared" si="0"/>
        <v>0</v>
      </c>
    </row>
    <row r="7" spans="1:15" ht="15">
      <c r="A7" s="6" t="s">
        <v>36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/>
      <c r="K7" s="7">
        <v>0</v>
      </c>
      <c r="L7" s="22">
        <v>0</v>
      </c>
      <c r="M7" s="7">
        <v>0</v>
      </c>
      <c r="N7" s="19"/>
      <c r="O7" s="15">
        <f t="shared" si="0"/>
        <v>0</v>
      </c>
    </row>
    <row r="8" spans="1:15" ht="15">
      <c r="A8" s="6" t="s">
        <v>37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3">
        <v>0</v>
      </c>
      <c r="I8" s="22">
        <v>0</v>
      </c>
      <c r="J8" s="22"/>
      <c r="K8" s="7">
        <v>0</v>
      </c>
      <c r="L8" s="22">
        <v>0</v>
      </c>
      <c r="M8" s="7">
        <v>0</v>
      </c>
      <c r="N8" s="19"/>
      <c r="O8" s="15">
        <f t="shared" si="0"/>
        <v>0</v>
      </c>
    </row>
    <row r="9" spans="1:15" ht="25.5">
      <c r="A9" s="6" t="s">
        <v>38</v>
      </c>
      <c r="B9" s="1" t="s">
        <v>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23">
        <v>0</v>
      </c>
      <c r="I9" s="22">
        <v>0</v>
      </c>
      <c r="J9" s="22">
        <v>1</v>
      </c>
      <c r="K9" s="7"/>
      <c r="L9" s="22">
        <v>1</v>
      </c>
      <c r="M9" s="7">
        <v>0</v>
      </c>
      <c r="N9" s="19"/>
      <c r="O9" s="15">
        <f t="shared" si="0"/>
        <v>2</v>
      </c>
    </row>
    <row r="10" spans="1:15" ht="25.5">
      <c r="A10" s="6" t="s">
        <v>39</v>
      </c>
      <c r="B10" s="1" t="s">
        <v>7</v>
      </c>
      <c r="C10" s="7">
        <v>1</v>
      </c>
      <c r="D10" s="7">
        <v>26</v>
      </c>
      <c r="E10" s="7">
        <v>1</v>
      </c>
      <c r="F10" s="7">
        <v>1</v>
      </c>
      <c r="G10" s="7">
        <v>6</v>
      </c>
      <c r="H10" s="23">
        <v>2</v>
      </c>
      <c r="I10" s="22">
        <f aca="true" t="shared" si="1" ref="I10">I11+I12</f>
        <v>2</v>
      </c>
      <c r="J10" s="22">
        <f aca="true" t="shared" si="2" ref="J10">SUM(J11:J12)</f>
        <v>0</v>
      </c>
      <c r="K10" s="7">
        <v>1</v>
      </c>
      <c r="L10" s="22">
        <v>5</v>
      </c>
      <c r="M10" s="7">
        <v>0</v>
      </c>
      <c r="N10" s="19"/>
      <c r="O10" s="15">
        <f t="shared" si="0"/>
        <v>45</v>
      </c>
    </row>
    <row r="11" spans="1:15" ht="15">
      <c r="A11" s="6" t="s">
        <v>40</v>
      </c>
      <c r="B11" s="1" t="s">
        <v>8</v>
      </c>
      <c r="C11" s="7">
        <v>0</v>
      </c>
      <c r="D11" s="7">
        <v>22</v>
      </c>
      <c r="E11" s="7">
        <v>1</v>
      </c>
      <c r="F11" s="7">
        <v>0</v>
      </c>
      <c r="G11" s="7">
        <v>0</v>
      </c>
      <c r="H11" s="22">
        <v>2</v>
      </c>
      <c r="I11" s="22">
        <v>2</v>
      </c>
      <c r="J11" s="22"/>
      <c r="K11" s="7">
        <v>0</v>
      </c>
      <c r="L11" s="22">
        <v>4</v>
      </c>
      <c r="M11" s="7">
        <v>0</v>
      </c>
      <c r="N11" s="19"/>
      <c r="O11" s="15">
        <f t="shared" si="0"/>
        <v>31</v>
      </c>
    </row>
    <row r="12" spans="1:15" ht="15">
      <c r="A12" s="6" t="s">
        <v>41</v>
      </c>
      <c r="B12" s="1" t="s">
        <v>9</v>
      </c>
      <c r="C12" s="7">
        <v>1</v>
      </c>
      <c r="D12" s="7">
        <v>4</v>
      </c>
      <c r="E12" s="7">
        <v>0</v>
      </c>
      <c r="F12" s="7">
        <v>0</v>
      </c>
      <c r="G12" s="7">
        <v>6</v>
      </c>
      <c r="H12" s="22">
        <v>0</v>
      </c>
      <c r="I12" s="22">
        <v>0</v>
      </c>
      <c r="J12" s="22"/>
      <c r="K12" s="7">
        <v>1</v>
      </c>
      <c r="L12" s="22">
        <v>1</v>
      </c>
      <c r="M12" s="7">
        <v>0</v>
      </c>
      <c r="N12" s="19"/>
      <c r="O12" s="15">
        <f t="shared" si="0"/>
        <v>13</v>
      </c>
    </row>
    <row r="13" spans="1:15" ht="15">
      <c r="A13" s="6" t="s">
        <v>42</v>
      </c>
      <c r="B13" s="1" t="s">
        <v>10</v>
      </c>
      <c r="C13" s="7">
        <v>12</v>
      </c>
      <c r="D13" s="7">
        <v>33</v>
      </c>
      <c r="E13" s="7">
        <v>13</v>
      </c>
      <c r="F13" s="7">
        <v>0</v>
      </c>
      <c r="G13" s="7">
        <v>75</v>
      </c>
      <c r="H13" s="23">
        <v>74</v>
      </c>
      <c r="I13" s="22">
        <f aca="true" t="shared" si="3" ref="I13">I14+I15</f>
        <v>50</v>
      </c>
      <c r="J13" s="22">
        <f aca="true" t="shared" si="4" ref="J13">SUM(J14:J15)</f>
        <v>21</v>
      </c>
      <c r="K13" s="7">
        <v>15</v>
      </c>
      <c r="L13" s="22">
        <v>38</v>
      </c>
      <c r="M13" s="7">
        <v>13</v>
      </c>
      <c r="N13" s="19"/>
      <c r="O13" s="15">
        <f t="shared" si="0"/>
        <v>344</v>
      </c>
    </row>
    <row r="14" spans="1:15" ht="15">
      <c r="A14" s="6" t="s">
        <v>40</v>
      </c>
      <c r="B14" s="1" t="s">
        <v>11</v>
      </c>
      <c r="C14" s="7">
        <v>4</v>
      </c>
      <c r="D14" s="7">
        <v>15</v>
      </c>
      <c r="E14" s="7">
        <v>1</v>
      </c>
      <c r="F14" s="7">
        <v>0</v>
      </c>
      <c r="G14" s="7">
        <v>15</v>
      </c>
      <c r="H14" s="22">
        <v>61</v>
      </c>
      <c r="I14" s="22">
        <v>17</v>
      </c>
      <c r="J14" s="22">
        <v>2</v>
      </c>
      <c r="K14" s="7">
        <v>7</v>
      </c>
      <c r="L14" s="22">
        <v>0</v>
      </c>
      <c r="M14" s="7">
        <v>1</v>
      </c>
      <c r="N14" s="19"/>
      <c r="O14" s="15">
        <f t="shared" si="0"/>
        <v>123</v>
      </c>
    </row>
    <row r="15" spans="1:15" ht="15">
      <c r="A15" s="6" t="s">
        <v>41</v>
      </c>
      <c r="B15" s="1" t="s">
        <v>12</v>
      </c>
      <c r="C15" s="7">
        <v>8</v>
      </c>
      <c r="D15" s="7">
        <v>18</v>
      </c>
      <c r="E15" s="7">
        <v>12</v>
      </c>
      <c r="F15" s="7">
        <v>0</v>
      </c>
      <c r="G15" s="7">
        <v>60</v>
      </c>
      <c r="H15" s="22">
        <v>13</v>
      </c>
      <c r="I15" s="22">
        <v>33</v>
      </c>
      <c r="J15" s="22">
        <v>19</v>
      </c>
      <c r="K15" s="7">
        <v>8</v>
      </c>
      <c r="L15" s="22">
        <v>38</v>
      </c>
      <c r="M15" s="7">
        <v>12</v>
      </c>
      <c r="N15" s="19"/>
      <c r="O15" s="15">
        <f t="shared" si="0"/>
        <v>221</v>
      </c>
    </row>
    <row r="16" spans="1:15" ht="15">
      <c r="A16" s="6" t="s">
        <v>43</v>
      </c>
      <c r="B16" s="1" t="s">
        <v>13</v>
      </c>
      <c r="C16" s="7">
        <v>13</v>
      </c>
      <c r="D16" s="7">
        <v>59</v>
      </c>
      <c r="E16" s="7">
        <v>14</v>
      </c>
      <c r="F16" s="7">
        <v>1</v>
      </c>
      <c r="G16" s="7">
        <v>81</v>
      </c>
      <c r="H16" s="23">
        <v>76</v>
      </c>
      <c r="I16" s="22">
        <f aca="true" t="shared" si="5" ref="I16">I17+I18</f>
        <v>52</v>
      </c>
      <c r="J16" s="22">
        <f aca="true" t="shared" si="6" ref="J16">SUM(J17:J18)</f>
        <v>21</v>
      </c>
      <c r="K16" s="7">
        <v>16</v>
      </c>
      <c r="L16" s="22">
        <v>43</v>
      </c>
      <c r="M16" s="7">
        <v>13</v>
      </c>
      <c r="N16" s="19"/>
      <c r="O16" s="15">
        <f t="shared" si="0"/>
        <v>389</v>
      </c>
    </row>
    <row r="17" spans="1:15" ht="15">
      <c r="A17" s="6" t="s">
        <v>40</v>
      </c>
      <c r="B17" s="1" t="s">
        <v>14</v>
      </c>
      <c r="C17" s="7">
        <v>4</v>
      </c>
      <c r="D17" s="7">
        <v>37</v>
      </c>
      <c r="E17" s="7">
        <v>2</v>
      </c>
      <c r="F17" s="7">
        <v>1</v>
      </c>
      <c r="G17" s="7">
        <v>15</v>
      </c>
      <c r="H17" s="22">
        <v>63</v>
      </c>
      <c r="I17" s="22">
        <v>19</v>
      </c>
      <c r="J17" s="22">
        <f aca="true" t="shared" si="7" ref="J17:J18">J11+J14</f>
        <v>2</v>
      </c>
      <c r="K17" s="7">
        <v>7</v>
      </c>
      <c r="L17" s="22">
        <v>4</v>
      </c>
      <c r="M17" s="7">
        <v>1</v>
      </c>
      <c r="N17" s="19"/>
      <c r="O17" s="15">
        <f t="shared" si="0"/>
        <v>155</v>
      </c>
    </row>
    <row r="18" spans="1:15" ht="15">
      <c r="A18" s="6" t="s">
        <v>41</v>
      </c>
      <c r="B18" s="1" t="s">
        <v>15</v>
      </c>
      <c r="C18" s="7">
        <v>9</v>
      </c>
      <c r="D18" s="7">
        <v>22</v>
      </c>
      <c r="E18" s="7">
        <v>12</v>
      </c>
      <c r="F18" s="7">
        <v>0</v>
      </c>
      <c r="G18" s="7">
        <v>66</v>
      </c>
      <c r="H18" s="22">
        <v>13</v>
      </c>
      <c r="I18" s="22">
        <v>33</v>
      </c>
      <c r="J18" s="22">
        <f t="shared" si="7"/>
        <v>19</v>
      </c>
      <c r="K18" s="7">
        <v>9</v>
      </c>
      <c r="L18" s="22">
        <v>39</v>
      </c>
      <c r="M18" s="7">
        <v>12</v>
      </c>
      <c r="N18" s="19"/>
      <c r="O18" s="15">
        <f t="shared" si="0"/>
        <v>234</v>
      </c>
    </row>
    <row r="19" spans="1:15" ht="15">
      <c r="A19" s="6" t="s">
        <v>44</v>
      </c>
      <c r="B19" s="1" t="s">
        <v>16</v>
      </c>
      <c r="C19" s="7">
        <v>207</v>
      </c>
      <c r="D19" s="7">
        <v>158</v>
      </c>
      <c r="E19" s="7">
        <v>161</v>
      </c>
      <c r="F19" s="7">
        <v>215</v>
      </c>
      <c r="G19" s="7">
        <v>140</v>
      </c>
      <c r="H19" s="23">
        <f aca="true" t="shared" si="8" ref="H19:I19">H20+H24+H25</f>
        <v>159</v>
      </c>
      <c r="I19" s="22">
        <f t="shared" si="8"/>
        <v>190</v>
      </c>
      <c r="J19" s="22">
        <f aca="true" t="shared" si="9" ref="J19">SUM(J20,J24:J25)</f>
        <v>348</v>
      </c>
      <c r="K19" s="7">
        <v>185</v>
      </c>
      <c r="L19" s="22">
        <v>142</v>
      </c>
      <c r="M19" s="7">
        <v>142</v>
      </c>
      <c r="N19" s="19"/>
      <c r="O19" s="15">
        <f t="shared" si="0"/>
        <v>2047</v>
      </c>
    </row>
    <row r="20" spans="1:15" ht="15">
      <c r="A20" s="6" t="s">
        <v>45</v>
      </c>
      <c r="B20" s="1" t="s">
        <v>17</v>
      </c>
      <c r="C20" s="7">
        <v>207</v>
      </c>
      <c r="D20" s="7">
        <v>158</v>
      </c>
      <c r="E20" s="7">
        <v>160</v>
      </c>
      <c r="F20" s="7">
        <v>215</v>
      </c>
      <c r="G20" s="7">
        <v>140</v>
      </c>
      <c r="H20" s="23">
        <f aca="true" t="shared" si="10" ref="H20:I20">H21+H22+H23</f>
        <v>158</v>
      </c>
      <c r="I20" s="22">
        <f t="shared" si="10"/>
        <v>187</v>
      </c>
      <c r="J20" s="22">
        <f aca="true" t="shared" si="11" ref="J20">SUM(J21:J23)</f>
        <v>347</v>
      </c>
      <c r="K20" s="7">
        <v>185</v>
      </c>
      <c r="L20" s="22">
        <v>142</v>
      </c>
      <c r="M20" s="7">
        <v>142</v>
      </c>
      <c r="N20" s="19"/>
      <c r="O20" s="15">
        <f t="shared" si="0"/>
        <v>2041</v>
      </c>
    </row>
    <row r="21" spans="1:15" ht="15">
      <c r="A21" s="6" t="s">
        <v>46</v>
      </c>
      <c r="B21" s="1" t="s">
        <v>18</v>
      </c>
      <c r="C21" s="7">
        <v>204</v>
      </c>
      <c r="D21" s="7">
        <v>152</v>
      </c>
      <c r="E21" s="7">
        <v>151</v>
      </c>
      <c r="F21" s="7">
        <v>207</v>
      </c>
      <c r="G21" s="7">
        <v>127</v>
      </c>
      <c r="H21" s="22">
        <v>153</v>
      </c>
      <c r="I21" s="22">
        <v>150</v>
      </c>
      <c r="J21" s="22">
        <v>326</v>
      </c>
      <c r="K21" s="7">
        <v>185</v>
      </c>
      <c r="L21" s="22">
        <v>131</v>
      </c>
      <c r="M21" s="7">
        <v>133</v>
      </c>
      <c r="N21" s="19"/>
      <c r="O21" s="15">
        <f t="shared" si="0"/>
        <v>1919</v>
      </c>
    </row>
    <row r="22" spans="1:15" ht="15">
      <c r="A22" s="6" t="s">
        <v>47</v>
      </c>
      <c r="B22" s="1" t="s">
        <v>19</v>
      </c>
      <c r="C22" s="7">
        <v>3</v>
      </c>
      <c r="D22" s="7">
        <v>5</v>
      </c>
      <c r="E22" s="7">
        <v>9</v>
      </c>
      <c r="F22" s="7">
        <v>8</v>
      </c>
      <c r="G22" s="7">
        <v>12</v>
      </c>
      <c r="H22" s="22">
        <v>4</v>
      </c>
      <c r="I22" s="22">
        <v>37</v>
      </c>
      <c r="J22" s="22">
        <v>21</v>
      </c>
      <c r="K22" s="7">
        <v>0</v>
      </c>
      <c r="L22" s="22">
        <v>11</v>
      </c>
      <c r="M22" s="7">
        <v>9</v>
      </c>
      <c r="N22" s="19"/>
      <c r="O22" s="15">
        <f t="shared" si="0"/>
        <v>119</v>
      </c>
    </row>
    <row r="23" spans="1:15" ht="15">
      <c r="A23" s="37" t="s">
        <v>48</v>
      </c>
      <c r="B23" s="1" t="s">
        <v>20</v>
      </c>
      <c r="C23" s="7">
        <v>0</v>
      </c>
      <c r="D23" s="7">
        <v>1</v>
      </c>
      <c r="E23" s="7">
        <v>0</v>
      </c>
      <c r="F23" s="7">
        <v>0</v>
      </c>
      <c r="G23" s="7">
        <v>1</v>
      </c>
      <c r="H23" s="22">
        <v>1</v>
      </c>
      <c r="I23" s="22">
        <v>0</v>
      </c>
      <c r="J23" s="22"/>
      <c r="K23" s="7">
        <v>0</v>
      </c>
      <c r="L23" s="22">
        <v>0</v>
      </c>
      <c r="M23" s="7">
        <v>0</v>
      </c>
      <c r="N23" s="19"/>
      <c r="O23" s="15">
        <f t="shared" si="0"/>
        <v>3</v>
      </c>
    </row>
    <row r="24" spans="1:15" ht="15">
      <c r="A24" s="6" t="s">
        <v>49</v>
      </c>
      <c r="B24" s="1" t="s">
        <v>21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22">
        <v>1</v>
      </c>
      <c r="I24" s="22">
        <v>3</v>
      </c>
      <c r="J24" s="22">
        <v>1</v>
      </c>
      <c r="K24" s="7">
        <v>0</v>
      </c>
      <c r="L24" s="22">
        <v>0</v>
      </c>
      <c r="M24" s="7">
        <v>0</v>
      </c>
      <c r="N24" s="19"/>
      <c r="O24" s="15">
        <f t="shared" si="0"/>
        <v>6</v>
      </c>
    </row>
    <row r="25" spans="1:15" ht="15">
      <c r="A25" s="6" t="s">
        <v>50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/>
      <c r="K25" s="7">
        <v>0</v>
      </c>
      <c r="L25" s="22">
        <v>0</v>
      </c>
      <c r="M25" s="7">
        <v>0</v>
      </c>
      <c r="N25" s="19"/>
      <c r="O25" s="15">
        <f t="shared" si="0"/>
        <v>0</v>
      </c>
    </row>
    <row r="26" spans="1:15" ht="25.5">
      <c r="A26" s="6" t="s">
        <v>51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0</v>
      </c>
      <c r="J26" s="22"/>
      <c r="K26" s="7">
        <v>0</v>
      </c>
      <c r="L26" s="22">
        <v>0</v>
      </c>
      <c r="M26" s="7">
        <v>0</v>
      </c>
      <c r="N26" s="19"/>
      <c r="O26" s="15">
        <f t="shared" si="0"/>
        <v>0</v>
      </c>
    </row>
    <row r="27" spans="1:15" ht="25.5">
      <c r="A27" s="6" t="s">
        <v>52</v>
      </c>
      <c r="B27" s="1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23">
        <v>0</v>
      </c>
      <c r="I27" s="22">
        <v>0</v>
      </c>
      <c r="J27" s="22"/>
      <c r="K27" s="7">
        <v>0</v>
      </c>
      <c r="L27" s="22">
        <v>0</v>
      </c>
      <c r="M27" s="7">
        <v>0</v>
      </c>
      <c r="N27" s="19"/>
      <c r="O27" s="15">
        <f t="shared" si="0"/>
        <v>0</v>
      </c>
    </row>
    <row r="28" spans="1:15" ht="25.5">
      <c r="A28" s="6" t="s">
        <v>53</v>
      </c>
      <c r="B28" s="1" t="s">
        <v>25</v>
      </c>
      <c r="C28" s="7">
        <v>0</v>
      </c>
      <c r="D28" s="7">
        <v>0</v>
      </c>
      <c r="E28" s="7">
        <v>1</v>
      </c>
      <c r="F28" s="7">
        <v>0</v>
      </c>
      <c r="G28" s="7">
        <v>5</v>
      </c>
      <c r="H28" s="23">
        <v>5</v>
      </c>
      <c r="I28" s="22">
        <v>0</v>
      </c>
      <c r="J28" s="22"/>
      <c r="K28" s="7">
        <v>1</v>
      </c>
      <c r="L28" s="22">
        <v>1</v>
      </c>
      <c r="M28" s="7">
        <v>0</v>
      </c>
      <c r="N28" s="19"/>
      <c r="O28" s="15">
        <f t="shared" si="0"/>
        <v>13</v>
      </c>
    </row>
    <row r="29" spans="1:15" ht="15">
      <c r="A29" s="6" t="s">
        <v>54</v>
      </c>
      <c r="B29" s="1" t="s">
        <v>26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23">
        <v>0</v>
      </c>
      <c r="I29" s="22">
        <v>1</v>
      </c>
      <c r="J29" s="22"/>
      <c r="K29" s="7">
        <v>0</v>
      </c>
      <c r="L29" s="22">
        <v>0</v>
      </c>
      <c r="M29" s="7">
        <v>0</v>
      </c>
      <c r="N29" s="19"/>
      <c r="O29" s="15">
        <f t="shared" si="0"/>
        <v>1</v>
      </c>
    </row>
    <row r="30" spans="1:15" ht="15">
      <c r="A30" s="6" t="s">
        <v>55</v>
      </c>
      <c r="B30" s="1" t="s">
        <v>27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/>
      <c r="K30" s="7">
        <v>0</v>
      </c>
      <c r="L30" s="22">
        <v>0</v>
      </c>
      <c r="M30" s="7">
        <v>0</v>
      </c>
      <c r="N30" s="19"/>
      <c r="O30" s="15">
        <f t="shared" si="0"/>
        <v>0</v>
      </c>
    </row>
    <row r="31" spans="1:15" ht="15">
      <c r="A31" s="6" t="s">
        <v>56</v>
      </c>
      <c r="B31" s="1" t="s">
        <v>28</v>
      </c>
      <c r="C31" s="7">
        <v>0</v>
      </c>
      <c r="D31" s="7">
        <v>0</v>
      </c>
      <c r="E31" s="7">
        <v>0</v>
      </c>
      <c r="F31" s="7">
        <v>0</v>
      </c>
      <c r="G31" s="7">
        <v>3</v>
      </c>
      <c r="H31" s="23">
        <v>1</v>
      </c>
      <c r="I31" s="22">
        <v>0</v>
      </c>
      <c r="J31" s="22"/>
      <c r="K31" s="7">
        <v>0</v>
      </c>
      <c r="L31" s="22">
        <v>0</v>
      </c>
      <c r="M31" s="7">
        <v>0</v>
      </c>
      <c r="N31" s="19"/>
      <c r="O31" s="15">
        <f t="shared" si="0"/>
        <v>4</v>
      </c>
    </row>
    <row r="32" spans="1:15" ht="15">
      <c r="A32" s="6" t="s">
        <v>57</v>
      </c>
      <c r="B32" s="1" t="s">
        <v>29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/>
      <c r="K32" s="7">
        <v>0</v>
      </c>
      <c r="L32" s="22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58</v>
      </c>
      <c r="B33" s="1" t="s">
        <v>30</v>
      </c>
      <c r="C33" s="7">
        <v>2</v>
      </c>
      <c r="D33" s="7">
        <v>31</v>
      </c>
      <c r="E33" s="7">
        <v>6</v>
      </c>
      <c r="F33" s="7">
        <v>0</v>
      </c>
      <c r="G33" s="7">
        <v>0</v>
      </c>
      <c r="H33" s="23">
        <v>25</v>
      </c>
      <c r="I33" s="22">
        <v>57</v>
      </c>
      <c r="J33" s="22">
        <v>7</v>
      </c>
      <c r="K33" s="7">
        <v>1</v>
      </c>
      <c r="L33" s="22">
        <v>8</v>
      </c>
      <c r="M33" s="7">
        <v>5</v>
      </c>
      <c r="N33" s="19"/>
      <c r="O33" s="15">
        <f t="shared" si="0"/>
        <v>142</v>
      </c>
    </row>
    <row r="34" spans="1:15" ht="15">
      <c r="A34" s="8" t="s">
        <v>59</v>
      </c>
      <c r="B34" s="9" t="s">
        <v>31</v>
      </c>
      <c r="C34" s="10">
        <v>1720</v>
      </c>
      <c r="D34" s="10">
        <v>1116</v>
      </c>
      <c r="E34" s="10">
        <v>354</v>
      </c>
      <c r="F34" s="10">
        <v>246</v>
      </c>
      <c r="G34" s="10">
        <v>874</v>
      </c>
      <c r="H34" s="23">
        <v>635</v>
      </c>
      <c r="I34" s="22">
        <v>1402</v>
      </c>
      <c r="J34" s="25">
        <f aca="true" t="shared" si="12" ref="J34">SUM(J3:J10,J13,J19,J26:J33)</f>
        <v>676</v>
      </c>
      <c r="K34" s="10">
        <v>293</v>
      </c>
      <c r="L34" s="22">
        <v>266</v>
      </c>
      <c r="M34" s="10">
        <v>583</v>
      </c>
      <c r="N34" s="20"/>
      <c r="O34" s="11">
        <f t="shared" si="0"/>
        <v>8165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Marsida</cp:lastModifiedBy>
  <cp:lastPrinted>2023-06-19T12:00:56Z</cp:lastPrinted>
  <dcterms:created xsi:type="dcterms:W3CDTF">2023-05-25T11:39:44Z</dcterms:created>
  <dcterms:modified xsi:type="dcterms:W3CDTF">2024-05-20T07:23:17Z</dcterms:modified>
  <cp:category/>
  <cp:version/>
  <cp:contentType/>
  <cp:contentStatus/>
</cp:coreProperties>
</file>