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9040" windowHeight="15840" activeTab="0"/>
  </bookViews>
  <sheets>
    <sheet name="BPP2024" sheetId="1" r:id="rId1"/>
    <sheet name="BPP 2023" sheetId="2" r:id="rId2"/>
    <sheet name="Broj_dogovori_2024" sheetId="3" r:id="rId3"/>
    <sheet name="Broj_dogovori 2023" sheetId="4" r:id="rId4"/>
    <sheet name="BIS 2024" sheetId="5" r:id="rId5"/>
    <sheet name="BIS 2023" sheetId="9" r:id="rId6"/>
    <sheet name="Broj steti_2024" sheetId="11" r:id="rId7"/>
    <sheet name="Broj_steti 2023" sheetId="10" r:id="rId8"/>
  </sheets>
  <definedNames>
    <definedName name="_xlnm.Print_Area" localSheetId="5">'BIS 2023'!$A$1:$P$45</definedName>
    <definedName name="_xlnm.Print_Area" localSheetId="4">'BIS 2024'!$A$1:$P$45</definedName>
    <definedName name="_xlnm.Print_Area" localSheetId="1">'BPP 2023'!$A$1:$I$44</definedName>
    <definedName name="_xlnm.Print_Area" localSheetId="0">'BPP2024'!$A$1:$I$44</definedName>
    <definedName name="_xlnm.Print_Area" localSheetId="6">'Broj steti_2024'!$A$1:$P$45</definedName>
    <definedName name="_xlnm.Print_Area" localSheetId="3">'Broj_dogovori 2023'!$A$1:$I$44</definedName>
    <definedName name="_xlnm.Print_Area" localSheetId="2">'Broj_dogovori_2024'!$A$1:$I$44</definedName>
    <definedName name="_xlnm.Print_Area" localSheetId="7">'Broj_steti 2023'!$A$1:$P$45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<sst xmlns="http://schemas.openxmlformats.org/spreadsheetml/2006/main" count="928" uniqueCount="106">
  <si>
    <t>април</t>
  </si>
  <si>
    <t>19</t>
  </si>
  <si>
    <t>1901</t>
  </si>
  <si>
    <t>190101</t>
  </si>
  <si>
    <t>19010101</t>
  </si>
  <si>
    <t>19010102</t>
  </si>
  <si>
    <t>19010103</t>
  </si>
  <si>
    <t>19010104</t>
  </si>
  <si>
    <t>19010105</t>
  </si>
  <si>
    <t>190102</t>
  </si>
  <si>
    <t>19010201</t>
  </si>
  <si>
    <t>19010202</t>
  </si>
  <si>
    <t>19010203</t>
  </si>
  <si>
    <t>19010204</t>
  </si>
  <si>
    <t>19010205</t>
  </si>
  <si>
    <t>190103</t>
  </si>
  <si>
    <t>19010301</t>
  </si>
  <si>
    <t>19010302</t>
  </si>
  <si>
    <t>19010399</t>
  </si>
  <si>
    <t>1902</t>
  </si>
  <si>
    <t>190201</t>
  </si>
  <si>
    <t>19020101</t>
  </si>
  <si>
    <t>19020102</t>
  </si>
  <si>
    <t>19020103</t>
  </si>
  <si>
    <t>19020104</t>
  </si>
  <si>
    <t>19020105</t>
  </si>
  <si>
    <t>190202</t>
  </si>
  <si>
    <t>19020201</t>
  </si>
  <si>
    <t>19020202</t>
  </si>
  <si>
    <t>19020203</t>
  </si>
  <si>
    <t>19020204</t>
  </si>
  <si>
    <t>19020205</t>
  </si>
  <si>
    <t>190203</t>
  </si>
  <si>
    <t>19020301</t>
  </si>
  <si>
    <t>19020302</t>
  </si>
  <si>
    <t>19020399</t>
  </si>
  <si>
    <t>20</t>
  </si>
  <si>
    <t>21</t>
  </si>
  <si>
    <t>22</t>
  </si>
  <si>
    <t>23</t>
  </si>
  <si>
    <t>24</t>
  </si>
  <si>
    <t>25</t>
  </si>
  <si>
    <t>0000</t>
  </si>
  <si>
    <t>Кроација живот</t>
  </si>
  <si>
    <t>Граве</t>
  </si>
  <si>
    <t>Винер живот</t>
  </si>
  <si>
    <t>Уника живот</t>
  </si>
  <si>
    <t>Триглав живот</t>
  </si>
  <si>
    <t>јануари</t>
  </si>
  <si>
    <t>февруари</t>
  </si>
  <si>
    <t>март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</si>
  <si>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</si>
  <si>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</si>
  <si>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</si>
  <si>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</si>
  <si>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</si>
  <si>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</si>
  <si>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</si>
  <si>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</si>
  <si>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Вкупно живот</t>
  </si>
  <si>
    <t>единечна сума</t>
  </si>
  <si>
    <t>ануитет</t>
  </si>
  <si>
    <t>Прва живот</t>
  </si>
  <si>
    <t>Sigurimi total i jetës</t>
  </si>
  <si>
    <t>(me pjesëmarrje në fitim)</t>
  </si>
  <si>
    <t>Sigurimi i jetës</t>
  </si>
  <si>
    <t>Sigurimi themelor total i jetës</t>
  </si>
  <si>
    <t>Sigurimi i përzier</t>
  </si>
  <si>
    <t>Vdekje (me një kohëzgjatje të caktuar)</t>
  </si>
  <si>
    <t>Mbijetesa</t>
  </si>
  <si>
    <t>Sigurimi i përzier me TBS</t>
  </si>
  <si>
    <t>Vdekje (përjetësisht)</t>
  </si>
  <si>
    <t xml:space="preserve"> Sigurim të përgjithshme shtesë</t>
  </si>
  <si>
    <t>Sigurimi i fatkeqësisë (vdekje)</t>
  </si>
  <si>
    <t>Sigurimi i fatkeqësisë (invaliditet)</t>
  </si>
  <si>
    <t>Sigurimi shëndetësor (suplementar ZDZO)</t>
  </si>
  <si>
    <t>Sigurimi shëndetësor (privat  ZDZO)</t>
  </si>
  <si>
    <t>Sigurimi shëndetësor (tjetër)</t>
  </si>
  <si>
    <t>Sigurimi i përgjithshëm i aunitetit</t>
  </si>
  <si>
    <t>Anuitet personal me një kohëzgjatje të caktuar</t>
  </si>
  <si>
    <t>Aunitete të tjera</t>
  </si>
  <si>
    <t>Aunitet i përjetshëm</t>
  </si>
  <si>
    <t>Martesë dhe lindje</t>
  </si>
  <si>
    <t>Sigurimi i jetës kur rreziku nga investimet mbartet në kurriz të të siguruarit</t>
  </si>
  <si>
    <t>Tontinë</t>
  </si>
  <si>
    <t>Fonde për kapital</t>
  </si>
  <si>
    <t>Pensione nga shtylla e dytë</t>
  </si>
  <si>
    <t>Pensione nga shtylla e  tretë</t>
  </si>
  <si>
    <t>GHITHSEJ</t>
  </si>
  <si>
    <t>Kroacija Jetë</t>
  </si>
  <si>
    <t>Grave</t>
  </si>
  <si>
    <t>Viner Jetë</t>
  </si>
  <si>
    <t>Unika Jetë</t>
  </si>
  <si>
    <t>Triglav Jetë</t>
  </si>
  <si>
    <t>Prva Zhivot</t>
  </si>
  <si>
    <t>Totali jetë</t>
  </si>
  <si>
    <t>Viner jetë</t>
  </si>
  <si>
    <t xml:space="preserve">shuma individuale </t>
  </si>
  <si>
    <t>anuitet</t>
  </si>
  <si>
    <t>shuma individuale</t>
  </si>
  <si>
    <t xml:space="preserve">Numri i kontratave të lidhura të shoqërive të jetës, për periudhën  1.4-30.4.2024 </t>
  </si>
  <si>
    <t xml:space="preserve">Numri i kontratave të lidhura të shoqërive të jetës, për periudhën  1.4-30.4.2023 </t>
  </si>
  <si>
    <t xml:space="preserve">Primi i shkruar bruto, në mijëra denarë, të shoqërive të sigurimeve jetë, për periudhën 1.4-30.4.2024 </t>
  </si>
  <si>
    <t xml:space="preserve">Primi i shkruar bruto, në mijëra denarë, të shoqërive të sigurimeve jetë, për periudhën 1.4-30.4.2023 </t>
  </si>
  <si>
    <t>Numri i kontratave të lidhura të shoqërive të jetës, për periudhën  1.4-30.4.2024</t>
  </si>
  <si>
    <t>Numri i kontratave të lidhura të shoqërive të jetës, për periudhën  1.4-30.4.2023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</si>
</sst>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yyyy\-mm\-dd"/>
  </numFmts>
  <fonts count="9"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8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/>
      <top style="thin">
        <color indexed="65"/>
      </top>
      <bottom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thin"/>
    </border>
    <border>
      <left/>
      <right style="thin"/>
      <top style="thin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165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</cellStyleXfs>
  <cellXfs count="72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 wrapText="1"/>
    </xf>
    <xf numFmtId="3" fontId="2" fillId="4" borderId="3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3" fontId="2" fillId="3" borderId="3" xfId="0" applyNumberFormat="1" applyFont="1" applyFill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2" fillId="4" borderId="3" xfId="0" applyNumberFormat="1" applyFont="1" applyFill="1" applyBorder="1" applyAlignment="1">
      <alignment wrapText="1"/>
    </xf>
    <xf numFmtId="3" fontId="2" fillId="3" borderId="10" xfId="0" applyNumberFormat="1" applyFont="1" applyFill="1" applyBorder="1" applyAlignment="1">
      <alignment vertical="center" wrapText="1"/>
    </xf>
    <xf numFmtId="3" fontId="2" fillId="3" borderId="11" xfId="0" applyNumberFormat="1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 wrapText="1"/>
    </xf>
    <xf numFmtId="3" fontId="2" fillId="3" borderId="12" xfId="0" applyNumberFormat="1" applyFont="1" applyFill="1" applyBorder="1" applyAlignment="1">
      <alignment vertical="center" wrapText="1"/>
    </xf>
    <xf numFmtId="3" fontId="2" fillId="5" borderId="3" xfId="0" applyNumberFormat="1" applyFont="1" applyFill="1" applyBorder="1" applyAlignment="1">
      <alignment vertical="center" wrapText="1"/>
    </xf>
    <xf numFmtId="164" fontId="2" fillId="3" borderId="3" xfId="18" applyNumberFormat="1" applyFont="1" applyFill="1" applyBorder="1" applyAlignment="1">
      <alignment vertical="center" wrapText="1"/>
    </xf>
    <xf numFmtId="164" fontId="0" fillId="0" borderId="13" xfId="18" applyNumberFormat="1" applyFont="1" applyBorder="1"/>
    <xf numFmtId="164" fontId="2" fillId="0" borderId="3" xfId="18" applyNumberFormat="1" applyFont="1" applyBorder="1" applyAlignment="1">
      <alignment vertical="center" wrapText="1"/>
    </xf>
    <xf numFmtId="164" fontId="0" fillId="0" borderId="0" xfId="18" applyNumberFormat="1" applyFont="1"/>
    <xf numFmtId="164" fontId="2" fillId="0" borderId="0" xfId="18" applyNumberFormat="1" applyFont="1" applyAlignment="1">
      <alignment vertical="center" wrapText="1"/>
    </xf>
    <xf numFmtId="164" fontId="2" fillId="4" borderId="3" xfId="18" applyNumberFormat="1" applyFont="1" applyFill="1" applyBorder="1" applyAlignment="1">
      <alignment vertical="center" wrapText="1"/>
    </xf>
    <xf numFmtId="164" fontId="0" fillId="0" borderId="13" xfId="18" applyNumberFormat="1" applyFont="1" applyBorder="1"/>
    <xf numFmtId="164" fontId="0" fillId="0" borderId="0" xfId="18" applyNumberFormat="1" applyFont="1"/>
    <xf numFmtId="3" fontId="2" fillId="6" borderId="3" xfId="0" applyNumberFormat="1" applyFont="1" applyFill="1" applyBorder="1" applyAlignment="1">
      <alignment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3" fontId="5" fillId="0" borderId="0" xfId="0" applyNumberFormat="1" applyFont="1"/>
    <xf numFmtId="3" fontId="2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qt33" xfId="20"/>
    <cellStyle name="aqt34" xfId="21"/>
    <cellStyle name="aqt8" xfId="22"/>
    <cellStyle name="aqt32" xfId="23"/>
    <cellStyle name="aqt13" xfId="24"/>
    <cellStyle name="aqt2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6"/>
  <sheetViews>
    <sheetView tabSelected="1" zoomScale="80" zoomScaleNormal="80" workbookViewId="0" topLeftCell="A1"/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4" customWidth="1"/>
    <col min="8" max="9" width="15.421875" style="5" customWidth="1"/>
    <col min="10" max="16384" width="9.140625" style="5" customWidth="1"/>
  </cols>
  <sheetData>
    <row r="1" ht="15">
      <c r="A1" s="14" t="s">
        <v>102</v>
      </c>
    </row>
    <row r="2" spans="1:9" s="7" customFormat="1" ht="15">
      <c r="A2" s="8"/>
      <c r="B2" s="9"/>
      <c r="C2" s="58" t="s">
        <v>89</v>
      </c>
      <c r="D2" s="58" t="s">
        <v>90</v>
      </c>
      <c r="E2" s="58" t="s">
        <v>91</v>
      </c>
      <c r="F2" s="58" t="s">
        <v>92</v>
      </c>
      <c r="G2" s="58" t="s">
        <v>93</v>
      </c>
      <c r="H2" s="59" t="s">
        <v>94</v>
      </c>
      <c r="I2" s="59" t="s">
        <v>95</v>
      </c>
    </row>
    <row r="3" spans="1:39" s="1" customFormat="1" ht="15">
      <c r="A3" s="66" t="s">
        <v>63</v>
      </c>
      <c r="B3" s="10" t="s">
        <v>1</v>
      </c>
      <c r="C3" s="27">
        <f aca="true" t="shared" si="0" ref="C3">C4+C21</f>
        <v>36498</v>
      </c>
      <c r="D3" s="27">
        <v>11931.948988333334</v>
      </c>
      <c r="E3" s="27">
        <f aca="true" t="shared" si="1" ref="E3">E4+E21</f>
        <v>1785</v>
      </c>
      <c r="F3" s="32">
        <f>SUM(F4,F21,F28)</f>
        <v>12717</v>
      </c>
      <c r="G3" s="30">
        <f>G4+G21</f>
        <v>30991.05159836701</v>
      </c>
      <c r="H3" s="30">
        <f>H4+H21</f>
        <v>1488.67</v>
      </c>
      <c r="I3" s="16">
        <f>SUM(C3:H3)</f>
        <v>95411.67058670033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66" t="s">
        <v>64</v>
      </c>
      <c r="B4" s="10" t="s">
        <v>2</v>
      </c>
      <c r="C4" s="27">
        <f>C5+C11</f>
        <v>23040</v>
      </c>
      <c r="D4" s="27">
        <v>11902.549468333333</v>
      </c>
      <c r="E4" s="27">
        <f aca="true" t="shared" si="2" ref="E4">SUM(E5,E17,E11)</f>
        <v>589</v>
      </c>
      <c r="F4" s="32">
        <f>SUM(F11,F5)</f>
        <v>398</v>
      </c>
      <c r="G4" s="30">
        <f>G5+G11</f>
        <v>1942.332676473</v>
      </c>
      <c r="H4" s="30">
        <f>H5+H11</f>
        <v>0</v>
      </c>
      <c r="I4" s="16">
        <f aca="true" t="shared" si="3" ref="I4:I44">SUM(C4:H4)</f>
        <v>37871.88214480633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67" t="s">
        <v>65</v>
      </c>
      <c r="B5" s="13" t="s">
        <v>3</v>
      </c>
      <c r="C5" s="27">
        <f>SUM(C6:C10)</f>
        <v>22914</v>
      </c>
      <c r="D5" s="27">
        <v>11648.826026666666</v>
      </c>
      <c r="E5" s="27">
        <f aca="true" t="shared" si="4" ref="E5">SUM(E6:E10)</f>
        <v>531</v>
      </c>
      <c r="F5" s="32">
        <f>SUM(F6:F10)</f>
        <v>387</v>
      </c>
      <c r="G5" s="30">
        <f>G6+G8</f>
        <v>1879.937442201</v>
      </c>
      <c r="H5" s="30">
        <f>SUM(H6:H10)</f>
        <v>0</v>
      </c>
      <c r="I5" s="18">
        <f t="shared" si="3"/>
        <v>37360.76346886766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67" t="s">
        <v>66</v>
      </c>
      <c r="B6" s="13" t="s">
        <v>4</v>
      </c>
      <c r="C6" s="42">
        <v>22377</v>
      </c>
      <c r="D6" s="11">
        <v>15.17468</v>
      </c>
      <c r="E6" s="11">
        <v>266</v>
      </c>
      <c r="F6" s="11">
        <v>301</v>
      </c>
      <c r="G6" s="60">
        <v>1703.583835401</v>
      </c>
      <c r="H6" s="31"/>
      <c r="I6" s="18">
        <f t="shared" si="3"/>
        <v>24662.758515401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67" t="s">
        <v>67</v>
      </c>
      <c r="B7" s="13" t="s">
        <v>5</v>
      </c>
      <c r="C7" s="43">
        <v>0</v>
      </c>
      <c r="D7" s="11">
        <v>1.2714</v>
      </c>
      <c r="E7" s="11"/>
      <c r="F7" s="33">
        <v>0</v>
      </c>
      <c r="G7" s="60"/>
      <c r="H7" s="31"/>
      <c r="I7" s="18">
        <f t="shared" si="3"/>
        <v>1.2714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67" t="s">
        <v>68</v>
      </c>
      <c r="B8" s="13" t="s">
        <v>6</v>
      </c>
      <c r="C8" s="42">
        <v>400</v>
      </c>
      <c r="D8" s="11">
        <v>9976.90202</v>
      </c>
      <c r="E8" s="11"/>
      <c r="F8" s="11">
        <v>64</v>
      </c>
      <c r="G8" s="60">
        <v>176.35360680000002</v>
      </c>
      <c r="H8" s="31"/>
      <c r="I8" s="18">
        <f t="shared" si="3"/>
        <v>10617.255626799999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67" t="s">
        <v>69</v>
      </c>
      <c r="B9" s="13" t="s">
        <v>7</v>
      </c>
      <c r="C9" s="43">
        <v>0</v>
      </c>
      <c r="D9" s="11">
        <v>1655.4779266666671</v>
      </c>
      <c r="E9" s="11">
        <v>265</v>
      </c>
      <c r="F9" s="11">
        <v>22</v>
      </c>
      <c r="G9" s="31"/>
      <c r="H9" s="31"/>
      <c r="I9" s="18">
        <f t="shared" si="3"/>
        <v>1942.4779266666671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67" t="s">
        <v>70</v>
      </c>
      <c r="B10" s="13" t="s">
        <v>8</v>
      </c>
      <c r="C10" s="43">
        <v>137</v>
      </c>
      <c r="D10" s="11">
        <v>0</v>
      </c>
      <c r="E10" s="11"/>
      <c r="F10" s="33">
        <v>0</v>
      </c>
      <c r="G10" s="31"/>
      <c r="H10" s="31"/>
      <c r="I10" s="18">
        <f t="shared" si="3"/>
        <v>137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67" t="s">
        <v>71</v>
      </c>
      <c r="B11" s="13" t="s">
        <v>9</v>
      </c>
      <c r="C11" s="28">
        <f>C12+C13+C14+C15+C16</f>
        <v>126</v>
      </c>
      <c r="D11" s="27">
        <v>253.7234416666666</v>
      </c>
      <c r="E11" s="50">
        <f>SUM(E12:E16)</f>
        <v>58</v>
      </c>
      <c r="F11" s="34">
        <f>SUM(F16,F13)</f>
        <v>11</v>
      </c>
      <c r="G11" s="30">
        <f>SUM(G12:G16)</f>
        <v>62.39523427200001</v>
      </c>
      <c r="H11" s="30">
        <f>SUM(H12:H16)</f>
        <v>0</v>
      </c>
      <c r="I11" s="18">
        <f t="shared" si="3"/>
        <v>511.11867593866657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67" t="s">
        <v>72</v>
      </c>
      <c r="B12" s="13" t="s">
        <v>10</v>
      </c>
      <c r="C12" s="44">
        <v>16</v>
      </c>
      <c r="D12" s="11">
        <v>76.15041</v>
      </c>
      <c r="E12" s="11">
        <v>12</v>
      </c>
      <c r="F12" s="33">
        <v>0</v>
      </c>
      <c r="G12" s="60">
        <v>3.423768768</v>
      </c>
      <c r="H12" s="31"/>
      <c r="I12" s="18">
        <f t="shared" si="3"/>
        <v>107.574178768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67" t="s">
        <v>73</v>
      </c>
      <c r="B13" s="13" t="s">
        <v>11</v>
      </c>
      <c r="C13" s="44">
        <v>42</v>
      </c>
      <c r="D13" s="11">
        <v>171.8785516666666</v>
      </c>
      <c r="E13" s="11">
        <v>17</v>
      </c>
      <c r="F13" s="11">
        <v>6</v>
      </c>
      <c r="G13" s="60">
        <v>35.071493436000004</v>
      </c>
      <c r="H13" s="31"/>
      <c r="I13" s="18">
        <f t="shared" si="3"/>
        <v>271.9500451026666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67" t="s">
        <v>74</v>
      </c>
      <c r="B14" s="13" t="s">
        <v>12</v>
      </c>
      <c r="C14" s="43">
        <v>0</v>
      </c>
      <c r="D14" s="11">
        <v>0</v>
      </c>
      <c r="E14" s="11"/>
      <c r="F14" s="33">
        <v>0</v>
      </c>
      <c r="G14" s="60"/>
      <c r="H14" s="31"/>
      <c r="I14" s="18">
        <f t="shared" si="3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67" t="s">
        <v>75</v>
      </c>
      <c r="B15" s="13" t="s">
        <v>13</v>
      </c>
      <c r="C15" s="43">
        <v>0</v>
      </c>
      <c r="D15" s="11">
        <v>0</v>
      </c>
      <c r="E15" s="11"/>
      <c r="F15" s="33">
        <v>0</v>
      </c>
      <c r="G15" s="60"/>
      <c r="H15" s="31"/>
      <c r="I15" s="18">
        <f t="shared" si="3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67" t="s">
        <v>76</v>
      </c>
      <c r="B16" s="13" t="s">
        <v>14</v>
      </c>
      <c r="C16" s="43">
        <v>68</v>
      </c>
      <c r="D16" s="11">
        <v>5.69448</v>
      </c>
      <c r="E16" s="11">
        <v>29</v>
      </c>
      <c r="F16" s="11">
        <v>5</v>
      </c>
      <c r="G16" s="60">
        <v>23.899972068000004</v>
      </c>
      <c r="H16" s="31"/>
      <c r="I16" s="18">
        <f t="shared" si="3"/>
        <v>131.594452068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67" t="s">
        <v>77</v>
      </c>
      <c r="B17" s="13" t="s">
        <v>15</v>
      </c>
      <c r="C17" s="41">
        <v>0</v>
      </c>
      <c r="D17" s="27">
        <v>0</v>
      </c>
      <c r="E17" s="27">
        <f aca="true" t="shared" si="5" ref="E17">SUM(E18:E20)</f>
        <v>0</v>
      </c>
      <c r="F17" s="34">
        <v>0</v>
      </c>
      <c r="G17" s="30"/>
      <c r="H17" s="30">
        <f>SUM(H18:H20)</f>
        <v>0</v>
      </c>
      <c r="I17" s="18">
        <f t="shared" si="3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67" t="s">
        <v>78</v>
      </c>
      <c r="B18" s="13" t="s">
        <v>16</v>
      </c>
      <c r="C18" s="43">
        <v>0</v>
      </c>
      <c r="D18" s="11">
        <v>0</v>
      </c>
      <c r="E18" s="11"/>
      <c r="F18" s="33">
        <v>0</v>
      </c>
      <c r="G18" s="31"/>
      <c r="H18" s="31"/>
      <c r="I18" s="18">
        <f t="shared" si="3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67" t="s">
        <v>79</v>
      </c>
      <c r="B19" s="13" t="s">
        <v>17</v>
      </c>
      <c r="C19" s="43"/>
      <c r="D19" s="11">
        <v>0</v>
      </c>
      <c r="E19" s="11"/>
      <c r="F19" s="33">
        <v>0</v>
      </c>
      <c r="G19" s="31"/>
      <c r="H19" s="31"/>
      <c r="I19" s="18">
        <f t="shared" si="3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68" t="s">
        <v>80</v>
      </c>
      <c r="B20" s="13" t="s">
        <v>18</v>
      </c>
      <c r="C20" s="43">
        <v>0</v>
      </c>
      <c r="D20" s="11">
        <v>0</v>
      </c>
      <c r="E20" s="11"/>
      <c r="F20" s="33">
        <v>0</v>
      </c>
      <c r="G20" s="31"/>
      <c r="H20" s="31"/>
      <c r="I20" s="18">
        <f t="shared" si="3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69" t="s">
        <v>64</v>
      </c>
      <c r="B21" s="10" t="s">
        <v>19</v>
      </c>
      <c r="C21" s="41">
        <f>C22+C28</f>
        <v>13458</v>
      </c>
      <c r="D21" s="27">
        <v>29.39952</v>
      </c>
      <c r="E21" s="27">
        <f aca="true" t="shared" si="6" ref="E21">SUM(E22,E28,E34)</f>
        <v>1196</v>
      </c>
      <c r="F21" s="28">
        <f>SUM(F22,F34)</f>
        <v>11894</v>
      </c>
      <c r="G21" s="30">
        <f>G22+G28</f>
        <v>29048.718921894008</v>
      </c>
      <c r="H21" s="30">
        <f>H22+H28</f>
        <v>1488.67</v>
      </c>
      <c r="I21" s="16">
        <f t="shared" si="3"/>
        <v>57114.78844189401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67" t="s">
        <v>66</v>
      </c>
      <c r="B22" s="13" t="s">
        <v>20</v>
      </c>
      <c r="C22" s="28">
        <f>SUM(C23:C27)</f>
        <v>12008</v>
      </c>
      <c r="D22" s="27">
        <v>29.39952</v>
      </c>
      <c r="E22" s="27">
        <f aca="true" t="shared" si="7" ref="E22:F22">SUM(E23:E27)</f>
        <v>1196</v>
      </c>
      <c r="F22" s="28">
        <f t="shared" si="7"/>
        <v>11894</v>
      </c>
      <c r="G22" s="30">
        <f>G24</f>
        <v>29048.718921894008</v>
      </c>
      <c r="H22" s="27">
        <f>SUM(H23:H27)</f>
        <v>536.88</v>
      </c>
      <c r="I22" s="18">
        <f t="shared" si="3"/>
        <v>54712.99844189401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67" t="s">
        <v>67</v>
      </c>
      <c r="B23" s="13" t="s">
        <v>21</v>
      </c>
      <c r="C23" s="43">
        <v>0</v>
      </c>
      <c r="D23" s="11">
        <v>0</v>
      </c>
      <c r="E23" s="11"/>
      <c r="F23" s="33">
        <v>0</v>
      </c>
      <c r="G23" s="31"/>
      <c r="H23" s="31"/>
      <c r="I23" s="18">
        <f t="shared" si="3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67" t="s">
        <v>68</v>
      </c>
      <c r="B24" s="13" t="s">
        <v>22</v>
      </c>
      <c r="C24" s="45">
        <v>12008</v>
      </c>
      <c r="D24" s="11">
        <v>29.39952</v>
      </c>
      <c r="E24" s="11">
        <v>1196</v>
      </c>
      <c r="F24" s="11">
        <v>11894</v>
      </c>
      <c r="G24" s="31">
        <v>29048.718921894008</v>
      </c>
      <c r="H24" s="31">
        <v>536.88</v>
      </c>
      <c r="I24" s="18">
        <f t="shared" si="3"/>
        <v>54712.99844189401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67" t="s">
        <v>69</v>
      </c>
      <c r="B25" s="13" t="s">
        <v>23</v>
      </c>
      <c r="C25" s="43">
        <v>0</v>
      </c>
      <c r="D25" s="11">
        <v>0</v>
      </c>
      <c r="E25" s="11"/>
      <c r="F25" s="33">
        <v>0</v>
      </c>
      <c r="G25" s="31"/>
      <c r="H25" s="31"/>
      <c r="I25" s="18">
        <f t="shared" si="3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67" t="s">
        <v>70</v>
      </c>
      <c r="B26" s="13" t="s">
        <v>24</v>
      </c>
      <c r="C26" s="43">
        <v>0</v>
      </c>
      <c r="D26" s="11">
        <v>0</v>
      </c>
      <c r="E26" s="11"/>
      <c r="F26" s="33">
        <v>0</v>
      </c>
      <c r="G26" s="31"/>
      <c r="H26" s="31"/>
      <c r="I26" s="18">
        <f t="shared" si="3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67" t="s">
        <v>71</v>
      </c>
      <c r="B27" s="13" t="s">
        <v>25</v>
      </c>
      <c r="C27" s="43">
        <v>0</v>
      </c>
      <c r="D27" s="11">
        <v>0</v>
      </c>
      <c r="E27" s="11"/>
      <c r="F27" s="33">
        <v>0</v>
      </c>
      <c r="G27" s="31"/>
      <c r="H27" s="31"/>
      <c r="I27" s="18">
        <f t="shared" si="3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67" t="s">
        <v>72</v>
      </c>
      <c r="B28" s="13" t="s">
        <v>26</v>
      </c>
      <c r="C28" s="28">
        <f>SUM(C29:C33)</f>
        <v>1450</v>
      </c>
      <c r="D28" s="27">
        <v>0</v>
      </c>
      <c r="E28" s="27">
        <f>SUM(E29:E33)</f>
        <v>0</v>
      </c>
      <c r="F28" s="28">
        <f>SUM(F29:F33)</f>
        <v>425</v>
      </c>
      <c r="G28" s="30">
        <f>SUM(G29:G33)</f>
        <v>0</v>
      </c>
      <c r="H28" s="30">
        <f>SUM(H29:H33)</f>
        <v>951.79</v>
      </c>
      <c r="I28" s="18">
        <f t="shared" si="3"/>
        <v>2826.79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67" t="s">
        <v>73</v>
      </c>
      <c r="B29" s="13" t="s">
        <v>27</v>
      </c>
      <c r="C29" s="44">
        <v>166</v>
      </c>
      <c r="D29" s="11">
        <v>0</v>
      </c>
      <c r="E29" s="11"/>
      <c r="F29" s="11">
        <v>0</v>
      </c>
      <c r="G29" s="31">
        <v>0</v>
      </c>
      <c r="H29" s="31">
        <v>109.73</v>
      </c>
      <c r="I29" s="18">
        <f t="shared" si="3"/>
        <v>275.73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67" t="s">
        <v>74</v>
      </c>
      <c r="B30" s="13" t="s">
        <v>28</v>
      </c>
      <c r="C30" s="44">
        <v>1100</v>
      </c>
      <c r="D30" s="11">
        <v>0</v>
      </c>
      <c r="E30" s="11"/>
      <c r="F30" s="11">
        <v>334</v>
      </c>
      <c r="G30" s="31">
        <v>0</v>
      </c>
      <c r="H30" s="31">
        <v>232.88</v>
      </c>
      <c r="I30" s="18">
        <f t="shared" si="3"/>
        <v>1666.88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67" t="s">
        <v>75</v>
      </c>
      <c r="B31" s="13" t="s">
        <v>29</v>
      </c>
      <c r="C31" s="43">
        <v>0</v>
      </c>
      <c r="D31" s="11">
        <v>0</v>
      </c>
      <c r="E31" s="11"/>
      <c r="F31" s="33">
        <v>0</v>
      </c>
      <c r="G31" s="31"/>
      <c r="H31" s="31"/>
      <c r="I31" s="18">
        <f t="shared" si="3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67" t="s">
        <v>76</v>
      </c>
      <c r="B32" s="13" t="s">
        <v>30</v>
      </c>
      <c r="C32" s="43">
        <v>0</v>
      </c>
      <c r="D32" s="11">
        <v>0</v>
      </c>
      <c r="E32" s="11"/>
      <c r="F32" s="33">
        <v>0</v>
      </c>
      <c r="G32" s="31"/>
      <c r="H32" s="31"/>
      <c r="I32" s="18">
        <f t="shared" si="3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67" t="s">
        <v>77</v>
      </c>
      <c r="B33" s="13" t="s">
        <v>31</v>
      </c>
      <c r="C33" s="43">
        <v>184</v>
      </c>
      <c r="D33" s="11">
        <v>0</v>
      </c>
      <c r="E33" s="11"/>
      <c r="F33" s="11">
        <v>91</v>
      </c>
      <c r="G33" s="31">
        <v>0</v>
      </c>
      <c r="H33" s="31">
        <v>609.18</v>
      </c>
      <c r="I33" s="18">
        <f t="shared" si="3"/>
        <v>884.18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67" t="s">
        <v>78</v>
      </c>
      <c r="B34" s="13" t="s">
        <v>32</v>
      </c>
      <c r="C34" s="46">
        <v>0</v>
      </c>
      <c r="D34" s="27">
        <v>0</v>
      </c>
      <c r="E34" s="27">
        <f aca="true" t="shared" si="8" ref="E34">SUM(E35:E37)</f>
        <v>0</v>
      </c>
      <c r="F34" s="34">
        <v>0</v>
      </c>
      <c r="G34" s="30"/>
      <c r="H34" s="30">
        <f>SUM(H35:H37)</f>
        <v>0</v>
      </c>
      <c r="I34" s="18">
        <f t="shared" si="3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68" t="s">
        <v>81</v>
      </c>
      <c r="B35" s="13" t="s">
        <v>33</v>
      </c>
      <c r="C35" s="43">
        <v>0</v>
      </c>
      <c r="D35" s="11">
        <v>0</v>
      </c>
      <c r="E35" s="11"/>
      <c r="F35" s="33">
        <v>0</v>
      </c>
      <c r="G35" s="31"/>
      <c r="H35" s="31"/>
      <c r="I35" s="18">
        <f t="shared" si="3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67" t="s">
        <v>79</v>
      </c>
      <c r="B36" s="13" t="s">
        <v>34</v>
      </c>
      <c r="C36" s="43">
        <v>0</v>
      </c>
      <c r="D36" s="11">
        <v>0</v>
      </c>
      <c r="E36" s="11"/>
      <c r="F36" s="33">
        <v>0</v>
      </c>
      <c r="G36" s="31"/>
      <c r="H36" s="31"/>
      <c r="I36" s="18">
        <f t="shared" si="3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68" t="s">
        <v>80</v>
      </c>
      <c r="B37" s="13" t="s">
        <v>35</v>
      </c>
      <c r="C37" s="43">
        <v>0</v>
      </c>
      <c r="D37" s="11">
        <v>0</v>
      </c>
      <c r="E37" s="11"/>
      <c r="F37" s="33">
        <v>0</v>
      </c>
      <c r="G37" s="31"/>
      <c r="H37" s="31"/>
      <c r="I37" s="18">
        <f t="shared" si="3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66" t="s">
        <v>82</v>
      </c>
      <c r="B38" s="10" t="s">
        <v>36</v>
      </c>
      <c r="C38" s="43">
        <v>0</v>
      </c>
      <c r="D38" s="11">
        <v>0</v>
      </c>
      <c r="E38" s="11"/>
      <c r="F38" s="33">
        <v>0</v>
      </c>
      <c r="G38" s="31"/>
      <c r="H38" s="31"/>
      <c r="I38" s="16">
        <f t="shared" si="3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69" t="s">
        <v>83</v>
      </c>
      <c r="B39" s="10" t="s">
        <v>37</v>
      </c>
      <c r="C39" s="42">
        <v>6273</v>
      </c>
      <c r="D39" s="27">
        <v>1308.1088699999998</v>
      </c>
      <c r="E39" s="11">
        <v>11143</v>
      </c>
      <c r="F39" s="11">
        <v>2135</v>
      </c>
      <c r="G39" s="31">
        <v>9457.917720803996</v>
      </c>
      <c r="H39" s="31">
        <v>1408.88</v>
      </c>
      <c r="I39" s="16">
        <f t="shared" si="3"/>
        <v>31725.906590803996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69" t="s">
        <v>84</v>
      </c>
      <c r="B40" s="10" t="s">
        <v>38</v>
      </c>
      <c r="C40" s="43">
        <v>0</v>
      </c>
      <c r="D40" s="11">
        <v>0</v>
      </c>
      <c r="E40" s="11"/>
      <c r="F40" s="33">
        <v>0</v>
      </c>
      <c r="G40" s="31"/>
      <c r="H40" s="31"/>
      <c r="I40" s="16">
        <f t="shared" si="3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69" t="s">
        <v>85</v>
      </c>
      <c r="B41" s="10" t="s">
        <v>39</v>
      </c>
      <c r="C41" s="43">
        <v>0</v>
      </c>
      <c r="D41" s="11">
        <v>0</v>
      </c>
      <c r="E41" s="11"/>
      <c r="F41" s="11">
        <v>0</v>
      </c>
      <c r="G41" s="31"/>
      <c r="H41" s="31"/>
      <c r="I41" s="16">
        <f t="shared" si="3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69" t="s">
        <v>86</v>
      </c>
      <c r="B42" s="10" t="s">
        <v>40</v>
      </c>
      <c r="C42" s="43">
        <v>0</v>
      </c>
      <c r="D42" s="11">
        <v>0</v>
      </c>
      <c r="E42" s="11"/>
      <c r="F42" s="11">
        <v>0</v>
      </c>
      <c r="G42" s="31"/>
      <c r="H42" s="31"/>
      <c r="I42" s="16">
        <f t="shared" si="3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69" t="s">
        <v>87</v>
      </c>
      <c r="B43" s="10" t="s">
        <v>41</v>
      </c>
      <c r="C43" s="43">
        <v>0</v>
      </c>
      <c r="D43" s="11">
        <v>0</v>
      </c>
      <c r="E43" s="11"/>
      <c r="F43" s="11">
        <v>0</v>
      </c>
      <c r="G43" s="31"/>
      <c r="H43" s="31"/>
      <c r="I43" s="16">
        <f t="shared" si="3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70" t="s">
        <v>88</v>
      </c>
      <c r="B44" s="12" t="s">
        <v>42</v>
      </c>
      <c r="C44" s="27">
        <f>C5+C11+C22+C28+C39</f>
        <v>42771</v>
      </c>
      <c r="D44" s="27">
        <v>13240.057858333334</v>
      </c>
      <c r="E44" s="27">
        <f aca="true" t="shared" si="9" ref="E44">SUM(E3,E38:E43)</f>
        <v>12928</v>
      </c>
      <c r="F44" s="40">
        <f>SUM(F3,F39)</f>
        <v>14852</v>
      </c>
      <c r="G44" s="61">
        <f>G3+G39</f>
        <v>40448.969319171</v>
      </c>
      <c r="H44" s="30">
        <f>H5+H11+H22+H28+H39</f>
        <v>2897.55</v>
      </c>
      <c r="I44" s="20">
        <f t="shared" si="3"/>
        <v>127137.57717750435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43</v>
      </c>
      <c r="D73" s="5"/>
      <c r="E73" s="5"/>
      <c r="F73" s="5"/>
      <c r="G73" s="5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44</v>
      </c>
      <c r="D74" s="5"/>
      <c r="E74" s="5"/>
      <c r="F74" s="5"/>
      <c r="G74" s="5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45</v>
      </c>
      <c r="D75" s="5"/>
      <c r="E75" s="5"/>
      <c r="F75" s="5"/>
      <c r="G75" s="5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46</v>
      </c>
      <c r="D76" s="5"/>
      <c r="E76" s="5"/>
      <c r="F76" s="5"/>
      <c r="G76" s="5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47</v>
      </c>
      <c r="D77" s="5"/>
      <c r="E77" s="5"/>
      <c r="F77" s="5"/>
      <c r="G77" s="5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48</v>
      </c>
      <c r="D115" s="5"/>
      <c r="E115" s="5"/>
      <c r="F115" s="5"/>
      <c r="G115" s="5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49</v>
      </c>
      <c r="D116" s="5"/>
      <c r="E116" s="5"/>
      <c r="F116" s="5"/>
      <c r="G116" s="5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50</v>
      </c>
      <c r="D117" s="5"/>
      <c r="E117" s="5"/>
      <c r="F117" s="5"/>
      <c r="G117" s="5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51</v>
      </c>
      <c r="D119" s="5"/>
      <c r="E119" s="5"/>
      <c r="F119" s="5"/>
      <c r="G119" s="5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52</v>
      </c>
      <c r="D120" s="5"/>
      <c r="E120" s="5"/>
      <c r="F120" s="5"/>
      <c r="G120" s="5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53</v>
      </c>
      <c r="D121" s="5"/>
      <c r="E121" s="5"/>
      <c r="F121" s="5"/>
      <c r="G121" s="5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54</v>
      </c>
      <c r="D122" s="5"/>
      <c r="E122" s="5"/>
      <c r="F122" s="5"/>
      <c r="G122" s="5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55</v>
      </c>
      <c r="D123" s="5"/>
      <c r="E123" s="5"/>
      <c r="F123" s="5"/>
      <c r="G123" s="5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56</v>
      </c>
      <c r="D124" s="5"/>
      <c r="E124" s="5"/>
      <c r="F124" s="5"/>
      <c r="G124" s="5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57</v>
      </c>
      <c r="D125" s="5"/>
      <c r="E125" s="5"/>
      <c r="F125" s="5"/>
      <c r="G125" s="5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58</v>
      </c>
      <c r="D126" s="5"/>
      <c r="E126" s="5"/>
      <c r="F126" s="5"/>
      <c r="G126" s="5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6"/>
  <sheetViews>
    <sheetView zoomScale="80" zoomScaleNormal="80" workbookViewId="0" topLeftCell="A1"/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4" customWidth="1"/>
    <col min="8" max="9" width="15.421875" style="5" customWidth="1"/>
    <col min="10" max="16384" width="9.140625" style="5" customWidth="1"/>
  </cols>
  <sheetData>
    <row r="1" ht="15">
      <c r="A1" s="14" t="s">
        <v>103</v>
      </c>
    </row>
    <row r="2" spans="1:9" s="7" customFormat="1" ht="15">
      <c r="A2" s="8"/>
      <c r="B2" s="9"/>
      <c r="C2" s="58" t="s">
        <v>89</v>
      </c>
      <c r="D2" s="58" t="s">
        <v>90</v>
      </c>
      <c r="E2" s="58" t="s">
        <v>91</v>
      </c>
      <c r="F2" s="58" t="s">
        <v>92</v>
      </c>
      <c r="G2" s="58" t="s">
        <v>93</v>
      </c>
      <c r="H2" s="59" t="s">
        <v>94</v>
      </c>
      <c r="I2" s="59" t="s">
        <v>95</v>
      </c>
    </row>
    <row r="3" spans="1:39" s="1" customFormat="1" ht="15">
      <c r="A3" s="66" t="s">
        <v>63</v>
      </c>
      <c r="B3" s="10" t="s">
        <v>1</v>
      </c>
      <c r="C3" s="52">
        <v>48514</v>
      </c>
      <c r="D3" s="15">
        <v>3815</v>
      </c>
      <c r="E3" s="27">
        <v>1715</v>
      </c>
      <c r="F3" s="32">
        <f>SUM(F4,F21,F28)</f>
        <v>4383</v>
      </c>
      <c r="G3" s="27">
        <f>G4+G21</f>
        <v>15940</v>
      </c>
      <c r="H3" s="24"/>
      <c r="I3" s="16">
        <f>SUM(C3:H3)</f>
        <v>74367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66" t="s">
        <v>64</v>
      </c>
      <c r="B4" s="10" t="s">
        <v>2</v>
      </c>
      <c r="C4" s="52">
        <v>32555</v>
      </c>
      <c r="D4" s="15">
        <v>3792</v>
      </c>
      <c r="E4" s="27">
        <v>968</v>
      </c>
      <c r="F4" s="32">
        <f>SUM(F11,F5)</f>
        <v>330</v>
      </c>
      <c r="G4" s="27">
        <f>G5+G11</f>
        <v>3403</v>
      </c>
      <c r="H4" s="24"/>
      <c r="I4" s="16">
        <f aca="true" t="shared" si="0" ref="I4:I44">SUM(C4:H4)</f>
        <v>41048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67" t="s">
        <v>65</v>
      </c>
      <c r="B5" s="13" t="s">
        <v>3</v>
      </c>
      <c r="C5" s="11">
        <v>30353</v>
      </c>
      <c r="D5" s="17">
        <v>3439</v>
      </c>
      <c r="E5" s="27">
        <v>874</v>
      </c>
      <c r="F5" s="32">
        <f>SUM(F6:F10)</f>
        <v>318</v>
      </c>
      <c r="G5" s="27">
        <f>G6+G8</f>
        <v>3240</v>
      </c>
      <c r="H5" s="25"/>
      <c r="I5" s="18">
        <f t="shared" si="0"/>
        <v>38224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67" t="s">
        <v>66</v>
      </c>
      <c r="B6" s="13" t="s">
        <v>4</v>
      </c>
      <c r="C6" s="11">
        <v>22696</v>
      </c>
      <c r="D6" s="17">
        <v>206</v>
      </c>
      <c r="E6" s="11">
        <v>375</v>
      </c>
      <c r="F6" s="11">
        <v>141</v>
      </c>
      <c r="G6" s="11">
        <v>2976</v>
      </c>
      <c r="H6" s="25"/>
      <c r="I6" s="18">
        <f t="shared" si="0"/>
        <v>26394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67" t="s">
        <v>67</v>
      </c>
      <c r="B7" s="13" t="s">
        <v>5</v>
      </c>
      <c r="C7" s="11">
        <v>0</v>
      </c>
      <c r="D7" s="17">
        <v>0</v>
      </c>
      <c r="E7" s="11"/>
      <c r="F7" s="33">
        <v>0</v>
      </c>
      <c r="G7" s="11"/>
      <c r="H7" s="25"/>
      <c r="I7" s="18">
        <f t="shared" si="0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67" t="s">
        <v>68</v>
      </c>
      <c r="B8" s="13" t="s">
        <v>6</v>
      </c>
      <c r="C8" s="11">
        <v>7438</v>
      </c>
      <c r="D8" s="17">
        <v>1971</v>
      </c>
      <c r="E8" s="11"/>
      <c r="F8" s="11">
        <v>31</v>
      </c>
      <c r="G8" s="11">
        <v>264</v>
      </c>
      <c r="H8" s="25"/>
      <c r="I8" s="18">
        <f t="shared" si="0"/>
        <v>9704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67" t="s">
        <v>69</v>
      </c>
      <c r="B9" s="13" t="s">
        <v>7</v>
      </c>
      <c r="C9" s="11">
        <v>0</v>
      </c>
      <c r="D9" s="17">
        <v>1262</v>
      </c>
      <c r="E9" s="11">
        <v>499</v>
      </c>
      <c r="F9" s="11">
        <v>146</v>
      </c>
      <c r="G9" s="11"/>
      <c r="H9" s="25"/>
      <c r="I9" s="18">
        <f t="shared" si="0"/>
        <v>1907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67" t="s">
        <v>70</v>
      </c>
      <c r="B10" s="13" t="s">
        <v>8</v>
      </c>
      <c r="C10" s="11">
        <v>219</v>
      </c>
      <c r="D10" s="17">
        <v>0</v>
      </c>
      <c r="E10" s="11"/>
      <c r="F10" s="33">
        <v>0</v>
      </c>
      <c r="G10" s="11"/>
      <c r="H10" s="25"/>
      <c r="I10" s="18">
        <f t="shared" si="0"/>
        <v>219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67" t="s">
        <v>71</v>
      </c>
      <c r="B11" s="13" t="s">
        <v>9</v>
      </c>
      <c r="C11" s="11">
        <v>2202</v>
      </c>
      <c r="D11" s="17">
        <v>353</v>
      </c>
      <c r="E11" s="27">
        <v>94</v>
      </c>
      <c r="F11" s="34">
        <f>SUM(F16,F13)</f>
        <v>12</v>
      </c>
      <c r="G11" s="27">
        <f>SUM(G12:G16)</f>
        <v>163</v>
      </c>
      <c r="H11" s="25"/>
      <c r="I11" s="18">
        <f t="shared" si="0"/>
        <v>2824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67" t="s">
        <v>72</v>
      </c>
      <c r="B12" s="13" t="s">
        <v>10</v>
      </c>
      <c r="C12" s="11">
        <v>193</v>
      </c>
      <c r="D12" s="17">
        <v>143</v>
      </c>
      <c r="E12" s="11">
        <v>19</v>
      </c>
      <c r="F12" s="33">
        <v>0</v>
      </c>
      <c r="G12" s="11">
        <v>10</v>
      </c>
      <c r="H12" s="25"/>
      <c r="I12" s="18">
        <f t="shared" si="0"/>
        <v>365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67" t="s">
        <v>73</v>
      </c>
      <c r="B13" s="13" t="s">
        <v>11</v>
      </c>
      <c r="C13" s="11">
        <v>1300</v>
      </c>
      <c r="D13" s="17">
        <v>193</v>
      </c>
      <c r="E13" s="11">
        <v>49</v>
      </c>
      <c r="F13" s="11">
        <v>9</v>
      </c>
      <c r="G13" s="11">
        <v>102</v>
      </c>
      <c r="H13" s="25"/>
      <c r="I13" s="18">
        <f t="shared" si="0"/>
        <v>1653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67" t="s">
        <v>74</v>
      </c>
      <c r="B14" s="13" t="s">
        <v>12</v>
      </c>
      <c r="C14" s="11">
        <v>0</v>
      </c>
      <c r="D14" s="17">
        <v>0</v>
      </c>
      <c r="E14" s="11"/>
      <c r="F14" s="33">
        <v>0</v>
      </c>
      <c r="G14" s="11"/>
      <c r="H14" s="25"/>
      <c r="I14" s="18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67" t="s">
        <v>75</v>
      </c>
      <c r="B15" s="13" t="s">
        <v>13</v>
      </c>
      <c r="C15" s="11">
        <v>0</v>
      </c>
      <c r="D15" s="17">
        <v>0</v>
      </c>
      <c r="E15" s="11"/>
      <c r="F15" s="33">
        <v>0</v>
      </c>
      <c r="G15" s="11"/>
      <c r="H15" s="25"/>
      <c r="I15" s="18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67" t="s">
        <v>76</v>
      </c>
      <c r="B16" s="13" t="s">
        <v>14</v>
      </c>
      <c r="C16" s="11">
        <v>709</v>
      </c>
      <c r="D16" s="17">
        <v>17</v>
      </c>
      <c r="E16" s="11">
        <v>26</v>
      </c>
      <c r="F16" s="11">
        <v>3</v>
      </c>
      <c r="G16" s="11">
        <v>51</v>
      </c>
      <c r="H16" s="25"/>
      <c r="I16" s="18">
        <f t="shared" si="0"/>
        <v>806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67" t="s">
        <v>77</v>
      </c>
      <c r="B17" s="13" t="s">
        <v>15</v>
      </c>
      <c r="C17" s="11">
        <v>0</v>
      </c>
      <c r="D17" s="17">
        <v>0</v>
      </c>
      <c r="E17" s="27"/>
      <c r="F17" s="34">
        <v>0</v>
      </c>
      <c r="G17" s="27"/>
      <c r="H17" s="25"/>
      <c r="I17" s="18">
        <f t="shared" si="0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67" t="s">
        <v>78</v>
      </c>
      <c r="B18" s="13" t="s">
        <v>16</v>
      </c>
      <c r="C18" s="11">
        <v>0</v>
      </c>
      <c r="D18" s="17">
        <v>0</v>
      </c>
      <c r="E18" s="11"/>
      <c r="F18" s="33">
        <v>0</v>
      </c>
      <c r="G18" s="11"/>
      <c r="H18" s="25"/>
      <c r="I18" s="18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67" t="s">
        <v>79</v>
      </c>
      <c r="B19" s="13" t="s">
        <v>17</v>
      </c>
      <c r="C19" s="11">
        <v>0</v>
      </c>
      <c r="D19" s="17">
        <v>0</v>
      </c>
      <c r="E19" s="11"/>
      <c r="F19" s="33">
        <v>0</v>
      </c>
      <c r="G19" s="11"/>
      <c r="H19" s="25"/>
      <c r="I19" s="18">
        <f t="shared" si="0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68" t="s">
        <v>80</v>
      </c>
      <c r="B20" s="13" t="s">
        <v>18</v>
      </c>
      <c r="C20" s="11">
        <v>0</v>
      </c>
      <c r="D20" s="17">
        <v>0</v>
      </c>
      <c r="E20" s="11"/>
      <c r="F20" s="33">
        <v>0</v>
      </c>
      <c r="G20" s="11"/>
      <c r="H20" s="25"/>
      <c r="I20" s="18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69" t="s">
        <v>64</v>
      </c>
      <c r="B21" s="10" t="s">
        <v>19</v>
      </c>
      <c r="C21" s="52">
        <v>15959</v>
      </c>
      <c r="D21" s="15">
        <v>23</v>
      </c>
      <c r="E21" s="27">
        <v>747</v>
      </c>
      <c r="F21" s="28">
        <f>SUM(F22,F34)</f>
        <v>3683</v>
      </c>
      <c r="G21" s="27">
        <f>G22+G28</f>
        <v>12537</v>
      </c>
      <c r="H21" s="24"/>
      <c r="I21" s="16">
        <f t="shared" si="0"/>
        <v>32949</v>
      </c>
      <c r="J21" s="5"/>
      <c r="K21" s="57"/>
      <c r="L21" s="5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67" t="s">
        <v>66</v>
      </c>
      <c r="B22" s="13" t="s">
        <v>20</v>
      </c>
      <c r="C22" s="11">
        <v>14005</v>
      </c>
      <c r="D22" s="17">
        <v>23</v>
      </c>
      <c r="E22" s="27">
        <v>747</v>
      </c>
      <c r="F22" s="28">
        <f aca="true" t="shared" si="1" ref="F22">SUM(F23:F27)</f>
        <v>3683</v>
      </c>
      <c r="G22" s="27">
        <f>G24</f>
        <v>12528</v>
      </c>
      <c r="H22" s="25"/>
      <c r="I22" s="18">
        <f t="shared" si="0"/>
        <v>30986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67" t="s">
        <v>67</v>
      </c>
      <c r="B23" s="13" t="s">
        <v>21</v>
      </c>
      <c r="C23" s="11">
        <v>0</v>
      </c>
      <c r="D23" s="17">
        <v>0</v>
      </c>
      <c r="E23" s="11"/>
      <c r="F23" s="33">
        <v>0</v>
      </c>
      <c r="G23" s="11"/>
      <c r="H23" s="25"/>
      <c r="I23" s="18">
        <f t="shared" si="0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67" t="s">
        <v>68</v>
      </c>
      <c r="B24" s="13" t="s">
        <v>22</v>
      </c>
      <c r="C24" s="11">
        <v>14005</v>
      </c>
      <c r="D24" s="17">
        <v>23</v>
      </c>
      <c r="E24" s="11">
        <v>747</v>
      </c>
      <c r="F24" s="11">
        <v>3683</v>
      </c>
      <c r="G24" s="11">
        <v>12528</v>
      </c>
      <c r="H24" s="25"/>
      <c r="I24" s="18">
        <f t="shared" si="0"/>
        <v>30986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67" t="s">
        <v>69</v>
      </c>
      <c r="B25" s="13" t="s">
        <v>23</v>
      </c>
      <c r="C25" s="11">
        <v>0</v>
      </c>
      <c r="D25" s="17">
        <v>0</v>
      </c>
      <c r="E25" s="11"/>
      <c r="F25" s="33">
        <v>0</v>
      </c>
      <c r="G25" s="11"/>
      <c r="H25" s="25"/>
      <c r="I25" s="18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67" t="s">
        <v>70</v>
      </c>
      <c r="B26" s="13" t="s">
        <v>24</v>
      </c>
      <c r="C26" s="11">
        <v>0</v>
      </c>
      <c r="D26" s="17">
        <v>0</v>
      </c>
      <c r="E26" s="11"/>
      <c r="F26" s="33">
        <v>0</v>
      </c>
      <c r="G26" s="11"/>
      <c r="H26" s="25"/>
      <c r="I26" s="18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67" t="s">
        <v>71</v>
      </c>
      <c r="B27" s="13" t="s">
        <v>25</v>
      </c>
      <c r="C27" s="11">
        <v>0</v>
      </c>
      <c r="D27" s="17">
        <v>0</v>
      </c>
      <c r="E27" s="11"/>
      <c r="F27" s="33">
        <v>0</v>
      </c>
      <c r="G27" s="11"/>
      <c r="H27" s="25"/>
      <c r="I27" s="18">
        <f t="shared" si="0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67" t="s">
        <v>72</v>
      </c>
      <c r="B28" s="13" t="s">
        <v>26</v>
      </c>
      <c r="C28" s="11">
        <v>1954</v>
      </c>
      <c r="D28" s="17">
        <v>0</v>
      </c>
      <c r="E28" s="27">
        <v>0</v>
      </c>
      <c r="F28" s="28">
        <f>SUM(F29:F33)</f>
        <v>370</v>
      </c>
      <c r="G28" s="27">
        <f>SUM(G29:G33)</f>
        <v>9</v>
      </c>
      <c r="H28" s="25"/>
      <c r="I28" s="18">
        <f t="shared" si="0"/>
        <v>2333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67" t="s">
        <v>73</v>
      </c>
      <c r="B29" s="13" t="s">
        <v>27</v>
      </c>
      <c r="C29" s="11">
        <v>0</v>
      </c>
      <c r="D29" s="17">
        <v>0</v>
      </c>
      <c r="E29" s="11"/>
      <c r="F29" s="11">
        <v>0</v>
      </c>
      <c r="G29" s="11">
        <v>3</v>
      </c>
      <c r="H29" s="25"/>
      <c r="I29" s="18">
        <f t="shared" si="0"/>
        <v>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67" t="s">
        <v>74</v>
      </c>
      <c r="B30" s="13" t="s">
        <v>28</v>
      </c>
      <c r="C30" s="11">
        <v>1626</v>
      </c>
      <c r="D30" s="17">
        <v>0</v>
      </c>
      <c r="E30" s="11"/>
      <c r="F30" s="11">
        <v>325</v>
      </c>
      <c r="G30" s="11">
        <v>6</v>
      </c>
      <c r="H30" s="25"/>
      <c r="I30" s="18">
        <f t="shared" si="0"/>
        <v>1957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67" t="s">
        <v>75</v>
      </c>
      <c r="B31" s="13" t="s">
        <v>29</v>
      </c>
      <c r="C31" s="11">
        <v>0</v>
      </c>
      <c r="D31" s="17">
        <v>0</v>
      </c>
      <c r="E31" s="11"/>
      <c r="F31" s="33">
        <v>0</v>
      </c>
      <c r="G31" s="11"/>
      <c r="H31" s="25"/>
      <c r="I31" s="18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67" t="s">
        <v>76</v>
      </c>
      <c r="B32" s="13" t="s">
        <v>30</v>
      </c>
      <c r="C32" s="11">
        <v>0</v>
      </c>
      <c r="D32" s="17">
        <v>0</v>
      </c>
      <c r="E32" s="11"/>
      <c r="F32" s="33">
        <v>0</v>
      </c>
      <c r="G32" s="11"/>
      <c r="H32" s="25"/>
      <c r="I32" s="18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67" t="s">
        <v>77</v>
      </c>
      <c r="B33" s="13" t="s">
        <v>31</v>
      </c>
      <c r="C33" s="11">
        <v>328</v>
      </c>
      <c r="D33" s="17">
        <v>0</v>
      </c>
      <c r="E33" s="11"/>
      <c r="F33" s="11">
        <v>45</v>
      </c>
      <c r="G33" s="11"/>
      <c r="H33" s="25"/>
      <c r="I33" s="18">
        <f t="shared" si="0"/>
        <v>373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67" t="s">
        <v>78</v>
      </c>
      <c r="B34" s="13" t="s">
        <v>32</v>
      </c>
      <c r="C34" s="11">
        <v>0</v>
      </c>
      <c r="D34" s="17">
        <v>0</v>
      </c>
      <c r="E34" s="27"/>
      <c r="F34" s="34">
        <v>0</v>
      </c>
      <c r="G34" s="27"/>
      <c r="H34" s="25"/>
      <c r="I34" s="18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68" t="s">
        <v>81</v>
      </c>
      <c r="B35" s="13" t="s">
        <v>33</v>
      </c>
      <c r="C35" s="11">
        <v>0</v>
      </c>
      <c r="D35" s="17">
        <v>0</v>
      </c>
      <c r="E35" s="11"/>
      <c r="F35" s="33">
        <v>0</v>
      </c>
      <c r="G35" s="11"/>
      <c r="H35" s="25"/>
      <c r="I35" s="18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67" t="s">
        <v>79</v>
      </c>
      <c r="B36" s="13" t="s">
        <v>34</v>
      </c>
      <c r="C36" s="11">
        <v>0</v>
      </c>
      <c r="D36" s="17">
        <v>0</v>
      </c>
      <c r="E36" s="11"/>
      <c r="F36" s="33">
        <v>0</v>
      </c>
      <c r="G36" s="11"/>
      <c r="H36" s="25"/>
      <c r="I36" s="18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68" t="s">
        <v>80</v>
      </c>
      <c r="B37" s="13" t="s">
        <v>35</v>
      </c>
      <c r="C37" s="11">
        <v>0</v>
      </c>
      <c r="D37" s="17">
        <v>0</v>
      </c>
      <c r="E37" s="11"/>
      <c r="F37" s="33">
        <v>0</v>
      </c>
      <c r="G37" s="11"/>
      <c r="H37" s="25"/>
      <c r="I37" s="18">
        <f t="shared" si="0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66" t="s">
        <v>82</v>
      </c>
      <c r="B38" s="10" t="s">
        <v>36</v>
      </c>
      <c r="C38" s="52"/>
      <c r="D38" s="15">
        <v>0</v>
      </c>
      <c r="E38" s="11"/>
      <c r="F38" s="33">
        <v>0</v>
      </c>
      <c r="G38" s="11"/>
      <c r="H38" s="24"/>
      <c r="I38" s="16">
        <f t="shared" si="0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69" t="s">
        <v>83</v>
      </c>
      <c r="B39" s="10" t="s">
        <v>37</v>
      </c>
      <c r="C39" s="52">
        <v>6661</v>
      </c>
      <c r="D39" s="15">
        <v>1148</v>
      </c>
      <c r="E39" s="11">
        <v>10117</v>
      </c>
      <c r="F39" s="11">
        <v>1055</v>
      </c>
      <c r="G39" s="11">
        <v>3113</v>
      </c>
      <c r="H39" s="24"/>
      <c r="I39" s="16">
        <f t="shared" si="0"/>
        <v>22094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69" t="s">
        <v>84</v>
      </c>
      <c r="B40" s="10" t="s">
        <v>38</v>
      </c>
      <c r="C40" s="52"/>
      <c r="D40" s="15">
        <v>0</v>
      </c>
      <c r="E40" s="11"/>
      <c r="F40" s="33">
        <v>0</v>
      </c>
      <c r="G40" s="11"/>
      <c r="H40" s="24"/>
      <c r="I40" s="16">
        <f t="shared" si="0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69" t="s">
        <v>85</v>
      </c>
      <c r="B41" s="10" t="s">
        <v>39</v>
      </c>
      <c r="C41" s="52"/>
      <c r="D41" s="15">
        <v>0</v>
      </c>
      <c r="E41" s="11"/>
      <c r="F41" s="11">
        <v>0</v>
      </c>
      <c r="G41" s="11"/>
      <c r="H41" s="24"/>
      <c r="I41" s="16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69" t="s">
        <v>86</v>
      </c>
      <c r="B42" s="10" t="s">
        <v>40</v>
      </c>
      <c r="C42" s="52"/>
      <c r="D42" s="15">
        <v>0</v>
      </c>
      <c r="E42" s="11"/>
      <c r="F42" s="11">
        <v>0</v>
      </c>
      <c r="G42" s="11"/>
      <c r="H42" s="24"/>
      <c r="I42" s="16">
        <f t="shared" si="0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69" t="s">
        <v>87</v>
      </c>
      <c r="B43" s="10" t="s">
        <v>41</v>
      </c>
      <c r="C43" s="52"/>
      <c r="D43" s="15">
        <v>0</v>
      </c>
      <c r="E43" s="11"/>
      <c r="F43" s="11">
        <v>0</v>
      </c>
      <c r="G43" s="11"/>
      <c r="H43" s="24"/>
      <c r="I43" s="16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3.5" thickBot="1">
      <c r="A44" s="70" t="s">
        <v>88</v>
      </c>
      <c r="B44" s="12" t="s">
        <v>42</v>
      </c>
      <c r="C44" s="53">
        <v>55175</v>
      </c>
      <c r="D44" s="19">
        <v>4963</v>
      </c>
      <c r="E44" s="27">
        <v>11832</v>
      </c>
      <c r="F44" s="35">
        <f>SUM(F3,F39)</f>
        <v>5438</v>
      </c>
      <c r="G44" s="27">
        <f>G3+G39</f>
        <v>19053</v>
      </c>
      <c r="H44" s="26"/>
      <c r="I44" s="20">
        <f t="shared" si="0"/>
        <v>96461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3:39" s="1" customFormat="1" ht="15">
      <c r="C45" s="45"/>
      <c r="D45" s="5"/>
      <c r="E45" s="5"/>
      <c r="F45" s="5"/>
      <c r="G45" s="5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43</v>
      </c>
      <c r="D73" s="5"/>
      <c r="E73" s="5"/>
      <c r="F73" s="5"/>
      <c r="G73" s="5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44</v>
      </c>
      <c r="D74" s="5"/>
      <c r="E74" s="5"/>
      <c r="F74" s="5"/>
      <c r="G74" s="5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45</v>
      </c>
      <c r="D75" s="5"/>
      <c r="E75" s="5"/>
      <c r="F75" s="5"/>
      <c r="G75" s="5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46</v>
      </c>
      <c r="D76" s="5"/>
      <c r="E76" s="5"/>
      <c r="F76" s="5"/>
      <c r="G76" s="5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47</v>
      </c>
      <c r="D77" s="5"/>
      <c r="E77" s="5"/>
      <c r="F77" s="5"/>
      <c r="G77" s="5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48</v>
      </c>
      <c r="D115" s="5"/>
      <c r="E115" s="5"/>
      <c r="F115" s="5"/>
      <c r="G115" s="5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49</v>
      </c>
      <c r="D116" s="5"/>
      <c r="E116" s="5"/>
      <c r="F116" s="5"/>
      <c r="G116" s="5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50</v>
      </c>
      <c r="D117" s="5"/>
      <c r="E117" s="5"/>
      <c r="F117" s="5"/>
      <c r="G117" s="5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51</v>
      </c>
      <c r="D119" s="5"/>
      <c r="E119" s="5"/>
      <c r="F119" s="5"/>
      <c r="G119" s="5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52</v>
      </c>
      <c r="D120" s="5"/>
      <c r="E120" s="5"/>
      <c r="F120" s="5"/>
      <c r="G120" s="5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53</v>
      </c>
      <c r="D121" s="5"/>
      <c r="E121" s="5"/>
      <c r="F121" s="5"/>
      <c r="G121" s="5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54</v>
      </c>
      <c r="D122" s="5"/>
      <c r="E122" s="5"/>
      <c r="F122" s="5"/>
      <c r="G122" s="5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55</v>
      </c>
      <c r="D123" s="5"/>
      <c r="E123" s="5"/>
      <c r="F123" s="5"/>
      <c r="G123" s="5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56</v>
      </c>
      <c r="D124" s="5"/>
      <c r="E124" s="5"/>
      <c r="F124" s="5"/>
      <c r="G124" s="5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57</v>
      </c>
      <c r="D125" s="5"/>
      <c r="E125" s="5"/>
      <c r="F125" s="5"/>
      <c r="G125" s="5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58</v>
      </c>
      <c r="D126" s="5"/>
      <c r="E126" s="5"/>
      <c r="F126" s="5"/>
      <c r="G126" s="5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6"/>
  <sheetViews>
    <sheetView zoomScale="84" zoomScaleNormal="84" workbookViewId="0" topLeftCell="A1"/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4" customWidth="1"/>
    <col min="8" max="9" width="15.421875" style="5" customWidth="1"/>
    <col min="10" max="16384" width="9.140625" style="5" customWidth="1"/>
  </cols>
  <sheetData>
    <row r="1" ht="15">
      <c r="A1" s="14" t="s">
        <v>104</v>
      </c>
    </row>
    <row r="2" spans="1:9" s="7" customFormat="1" ht="15">
      <c r="A2" s="8"/>
      <c r="B2" s="9"/>
      <c r="C2" s="58" t="s">
        <v>89</v>
      </c>
      <c r="D2" s="58" t="s">
        <v>90</v>
      </c>
      <c r="E2" s="58" t="s">
        <v>91</v>
      </c>
      <c r="F2" s="58" t="s">
        <v>92</v>
      </c>
      <c r="G2" s="58" t="s">
        <v>93</v>
      </c>
      <c r="H2" s="59" t="s">
        <v>94</v>
      </c>
      <c r="I2" s="59" t="s">
        <v>95</v>
      </c>
    </row>
    <row r="3" spans="1:39" s="1" customFormat="1" ht="15">
      <c r="A3" s="66" t="s">
        <v>63</v>
      </c>
      <c r="B3" s="10" t="s">
        <v>1</v>
      </c>
      <c r="C3" s="27">
        <f>C4+C21</f>
        <v>402</v>
      </c>
      <c r="D3" s="27">
        <v>93</v>
      </c>
      <c r="E3" s="27">
        <f>E4+E21</f>
        <v>44</v>
      </c>
      <c r="F3" s="27">
        <f>SUM(F4,F21)</f>
        <v>909</v>
      </c>
      <c r="G3" s="27">
        <f>G4+G21</f>
        <v>3596</v>
      </c>
      <c r="H3" s="27">
        <f>H4+H21</f>
        <v>99</v>
      </c>
      <c r="I3" s="16">
        <f>SUM(C3:H3)</f>
        <v>5143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66" t="s">
        <v>64</v>
      </c>
      <c r="B4" s="10" t="s">
        <v>2</v>
      </c>
      <c r="C4" s="27">
        <f>C5+C17</f>
        <v>68</v>
      </c>
      <c r="D4" s="27">
        <v>91</v>
      </c>
      <c r="E4" s="27">
        <f>SUM(E5,E17)</f>
        <v>10</v>
      </c>
      <c r="F4" s="27">
        <f>SUM(F5)</f>
        <v>11</v>
      </c>
      <c r="G4" s="27">
        <f>G5</f>
        <v>38</v>
      </c>
      <c r="H4" s="27">
        <f>H5+H17</f>
        <v>0</v>
      </c>
      <c r="I4" s="16">
        <f aca="true" t="shared" si="0" ref="I4:I44">SUM(C4:H4)</f>
        <v>218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67" t="s">
        <v>65</v>
      </c>
      <c r="B5" s="13" t="s">
        <v>3</v>
      </c>
      <c r="C5" s="27">
        <f aca="true" t="shared" si="1" ref="C5">C6+C7+C8+C9+C10</f>
        <v>68</v>
      </c>
      <c r="D5" s="27">
        <v>91</v>
      </c>
      <c r="E5" s="27">
        <f>SUM(E6:E10)</f>
        <v>10</v>
      </c>
      <c r="F5" s="27">
        <f>SUM(F6:F10)</f>
        <v>11</v>
      </c>
      <c r="G5" s="27">
        <f>G6+G8</f>
        <v>38</v>
      </c>
      <c r="H5" s="27">
        <f>SUM(H6:H10)</f>
        <v>0</v>
      </c>
      <c r="I5" s="18">
        <f t="shared" si="0"/>
        <v>218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67" t="s">
        <v>66</v>
      </c>
      <c r="B6" s="13" t="s">
        <v>4</v>
      </c>
      <c r="C6" s="47">
        <v>50</v>
      </c>
      <c r="D6" s="11">
        <v>1</v>
      </c>
      <c r="E6" s="11">
        <v>5</v>
      </c>
      <c r="F6" s="11">
        <v>8</v>
      </c>
      <c r="G6" s="49">
        <v>30</v>
      </c>
      <c r="H6" s="11"/>
      <c r="I6" s="18">
        <f t="shared" si="0"/>
        <v>94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67" t="s">
        <v>67</v>
      </c>
      <c r="B7" s="13" t="s">
        <v>5</v>
      </c>
      <c r="C7" s="43">
        <v>0</v>
      </c>
      <c r="D7" s="11">
        <v>1</v>
      </c>
      <c r="E7" s="11"/>
      <c r="F7" s="11">
        <v>0</v>
      </c>
      <c r="G7" s="49"/>
      <c r="H7" s="11"/>
      <c r="I7" s="18">
        <f t="shared" si="0"/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67" t="s">
        <v>68</v>
      </c>
      <c r="B8" s="13" t="s">
        <v>6</v>
      </c>
      <c r="C8" s="47">
        <v>10</v>
      </c>
      <c r="D8" s="11">
        <v>35</v>
      </c>
      <c r="E8" s="11"/>
      <c r="F8" s="11">
        <v>2</v>
      </c>
      <c r="G8" s="49">
        <v>8</v>
      </c>
      <c r="H8" s="11"/>
      <c r="I8" s="18">
        <f t="shared" si="0"/>
        <v>55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67" t="s">
        <v>69</v>
      </c>
      <c r="B9" s="13" t="s">
        <v>7</v>
      </c>
      <c r="C9" s="43">
        <v>0</v>
      </c>
      <c r="D9" s="11">
        <v>54</v>
      </c>
      <c r="E9" s="11">
        <v>5</v>
      </c>
      <c r="F9" s="11">
        <v>1</v>
      </c>
      <c r="G9" s="11"/>
      <c r="H9" s="11"/>
      <c r="I9" s="18">
        <f t="shared" si="0"/>
        <v>60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67" t="s">
        <v>70</v>
      </c>
      <c r="B10" s="13" t="s">
        <v>8</v>
      </c>
      <c r="C10" s="43">
        <v>8</v>
      </c>
      <c r="D10" s="11">
        <v>0</v>
      </c>
      <c r="E10" s="11"/>
      <c r="F10" s="11">
        <v>0</v>
      </c>
      <c r="G10" s="11"/>
      <c r="H10" s="11"/>
      <c r="I10" s="18">
        <f t="shared" si="0"/>
        <v>8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67" t="s">
        <v>71</v>
      </c>
      <c r="B11" s="13" t="s">
        <v>9</v>
      </c>
      <c r="C11" s="28">
        <v>45</v>
      </c>
      <c r="D11" s="27">
        <v>97</v>
      </c>
      <c r="E11" s="11">
        <v>9</v>
      </c>
      <c r="F11" s="28">
        <f>SUM(F16,F13)</f>
        <v>9</v>
      </c>
      <c r="G11" s="27">
        <f>G13</f>
        <v>27</v>
      </c>
      <c r="H11" s="27"/>
      <c r="I11" s="18">
        <f t="shared" si="0"/>
        <v>187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67" t="s">
        <v>72</v>
      </c>
      <c r="B12" s="13" t="s">
        <v>10</v>
      </c>
      <c r="C12" s="48">
        <v>32</v>
      </c>
      <c r="D12" s="11">
        <v>97</v>
      </c>
      <c r="E12" s="11">
        <v>9</v>
      </c>
      <c r="F12" s="11">
        <v>0</v>
      </c>
      <c r="G12" s="49">
        <v>24</v>
      </c>
      <c r="H12" s="11"/>
      <c r="I12" s="18">
        <f t="shared" si="0"/>
        <v>162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67" t="s">
        <v>73</v>
      </c>
      <c r="B13" s="13" t="s">
        <v>11</v>
      </c>
      <c r="C13" s="48">
        <v>28</v>
      </c>
      <c r="D13" s="11">
        <v>73</v>
      </c>
      <c r="E13" s="11">
        <v>8</v>
      </c>
      <c r="F13" s="11">
        <v>5</v>
      </c>
      <c r="G13" s="49">
        <v>27</v>
      </c>
      <c r="H13" s="11"/>
      <c r="I13" s="18">
        <f t="shared" si="0"/>
        <v>141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67" t="s">
        <v>74</v>
      </c>
      <c r="B14" s="13" t="s">
        <v>12</v>
      </c>
      <c r="C14" s="43">
        <v>0</v>
      </c>
      <c r="D14" s="11">
        <v>0</v>
      </c>
      <c r="E14" s="11"/>
      <c r="F14" s="11">
        <v>0</v>
      </c>
      <c r="G14" s="49"/>
      <c r="H14" s="11"/>
      <c r="I14" s="18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67" t="s">
        <v>75</v>
      </c>
      <c r="B15" s="13" t="s">
        <v>13</v>
      </c>
      <c r="C15" s="43">
        <v>0</v>
      </c>
      <c r="D15" s="11">
        <v>0</v>
      </c>
      <c r="E15" s="11"/>
      <c r="F15" s="11">
        <v>0</v>
      </c>
      <c r="G15" s="49"/>
      <c r="H15" s="11"/>
      <c r="I15" s="18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67" t="s">
        <v>76</v>
      </c>
      <c r="B16" s="13" t="s">
        <v>14</v>
      </c>
      <c r="C16" s="43">
        <v>45</v>
      </c>
      <c r="D16" s="11">
        <v>2</v>
      </c>
      <c r="E16" s="11">
        <v>1</v>
      </c>
      <c r="F16" s="11">
        <v>4</v>
      </c>
      <c r="G16" s="49">
        <v>10</v>
      </c>
      <c r="H16" s="11"/>
      <c r="I16" s="18">
        <f t="shared" si="0"/>
        <v>62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67" t="s">
        <v>77</v>
      </c>
      <c r="B17" s="13" t="s">
        <v>15</v>
      </c>
      <c r="C17" s="41">
        <f>SUM(C18:C20)</f>
        <v>0</v>
      </c>
      <c r="D17" s="27">
        <v>0</v>
      </c>
      <c r="E17" s="27">
        <f>SUM(E18:E20)</f>
        <v>0</v>
      </c>
      <c r="F17" s="28">
        <v>0</v>
      </c>
      <c r="G17" s="27"/>
      <c r="H17" s="28">
        <f>SUM(H18:H20)</f>
        <v>0</v>
      </c>
      <c r="I17" s="18">
        <f t="shared" si="0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67" t="s">
        <v>78</v>
      </c>
      <c r="B18" s="13" t="s">
        <v>16</v>
      </c>
      <c r="C18" s="43"/>
      <c r="D18" s="11">
        <v>0</v>
      </c>
      <c r="E18" s="11"/>
      <c r="F18" s="11">
        <v>0</v>
      </c>
      <c r="G18" s="11"/>
      <c r="H18" s="11"/>
      <c r="I18" s="18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67" t="s">
        <v>79</v>
      </c>
      <c r="B19" s="13" t="s">
        <v>17</v>
      </c>
      <c r="C19" s="43"/>
      <c r="D19" s="11">
        <v>0</v>
      </c>
      <c r="E19" s="11"/>
      <c r="F19" s="11">
        <v>0</v>
      </c>
      <c r="G19" s="11"/>
      <c r="H19" s="11"/>
      <c r="I19" s="18">
        <f t="shared" si="0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68" t="s">
        <v>80</v>
      </c>
      <c r="B20" s="13" t="s">
        <v>18</v>
      </c>
      <c r="C20" s="43"/>
      <c r="D20" s="11">
        <v>0</v>
      </c>
      <c r="E20" s="11"/>
      <c r="F20" s="11">
        <v>0</v>
      </c>
      <c r="G20" s="11"/>
      <c r="H20" s="11"/>
      <c r="I20" s="18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69" t="s">
        <v>64</v>
      </c>
      <c r="B21" s="10" t="s">
        <v>19</v>
      </c>
      <c r="C21" s="41">
        <f>C22</f>
        <v>334</v>
      </c>
      <c r="D21" s="27">
        <v>2</v>
      </c>
      <c r="E21" s="27">
        <f>SUM(E22,E28,E34)</f>
        <v>34</v>
      </c>
      <c r="F21" s="28">
        <f>SUM(F22,F34)</f>
        <v>898</v>
      </c>
      <c r="G21" s="27">
        <f>G22</f>
        <v>3558</v>
      </c>
      <c r="H21" s="27">
        <f>H22+H34</f>
        <v>99</v>
      </c>
      <c r="I21" s="16">
        <f t="shared" si="0"/>
        <v>4925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67" t="s">
        <v>66</v>
      </c>
      <c r="B22" s="13" t="s">
        <v>20</v>
      </c>
      <c r="C22" s="28">
        <f>C23+C24+C25+C26+C27</f>
        <v>334</v>
      </c>
      <c r="D22" s="27">
        <v>2</v>
      </c>
      <c r="E22" s="27">
        <f>SUM(E23:E27)</f>
        <v>34</v>
      </c>
      <c r="F22" s="28">
        <f>SUM(F23:F27)</f>
        <v>898</v>
      </c>
      <c r="G22" s="27">
        <f>SUM(G23:G27)</f>
        <v>3558</v>
      </c>
      <c r="H22" s="27">
        <f>SUM(H23:H27)</f>
        <v>99</v>
      </c>
      <c r="I22" s="18">
        <f t="shared" si="0"/>
        <v>4925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67" t="s">
        <v>67</v>
      </c>
      <c r="B23" s="13" t="s">
        <v>21</v>
      </c>
      <c r="C23" s="43">
        <v>0</v>
      </c>
      <c r="D23" s="11">
        <v>0</v>
      </c>
      <c r="E23" s="11"/>
      <c r="F23" s="11">
        <v>0</v>
      </c>
      <c r="G23" s="11"/>
      <c r="H23" s="11"/>
      <c r="I23" s="18">
        <f t="shared" si="0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67" t="s">
        <v>68</v>
      </c>
      <c r="B24" s="13" t="s">
        <v>22</v>
      </c>
      <c r="C24" s="45">
        <v>334</v>
      </c>
      <c r="D24" s="11">
        <v>2</v>
      </c>
      <c r="E24" s="11">
        <v>34</v>
      </c>
      <c r="F24" s="11">
        <v>898</v>
      </c>
      <c r="G24" s="11">
        <v>3558</v>
      </c>
      <c r="H24" s="11">
        <v>99</v>
      </c>
      <c r="I24" s="18">
        <f t="shared" si="0"/>
        <v>4925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67" t="s">
        <v>69</v>
      </c>
      <c r="B25" s="13" t="s">
        <v>23</v>
      </c>
      <c r="C25" s="43">
        <v>0</v>
      </c>
      <c r="D25" s="11">
        <v>0</v>
      </c>
      <c r="E25" s="11"/>
      <c r="F25" s="11">
        <v>0</v>
      </c>
      <c r="G25" s="11"/>
      <c r="H25" s="11"/>
      <c r="I25" s="18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67" t="s">
        <v>70</v>
      </c>
      <c r="B26" s="13" t="s">
        <v>24</v>
      </c>
      <c r="C26" s="43">
        <v>0</v>
      </c>
      <c r="D26" s="11">
        <v>0</v>
      </c>
      <c r="E26" s="11"/>
      <c r="F26" s="11">
        <v>0</v>
      </c>
      <c r="G26" s="11"/>
      <c r="H26" s="11"/>
      <c r="I26" s="18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67" t="s">
        <v>71</v>
      </c>
      <c r="B27" s="13" t="s">
        <v>25</v>
      </c>
      <c r="C27" s="43">
        <v>0</v>
      </c>
      <c r="D27" s="11">
        <v>0</v>
      </c>
      <c r="E27" s="11"/>
      <c r="F27" s="11">
        <v>0</v>
      </c>
      <c r="G27" s="11"/>
      <c r="H27" s="11"/>
      <c r="I27" s="18">
        <f t="shared" si="0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67" t="s">
        <v>72</v>
      </c>
      <c r="B28" s="13" t="s">
        <v>26</v>
      </c>
      <c r="C28" s="28">
        <v>119</v>
      </c>
      <c r="D28" s="27">
        <v>0</v>
      </c>
      <c r="E28" s="11"/>
      <c r="F28" s="28">
        <f>SUM(F29:F33)</f>
        <v>545</v>
      </c>
      <c r="G28" s="11">
        <v>0</v>
      </c>
      <c r="H28" s="27">
        <v>97</v>
      </c>
      <c r="I28" s="18">
        <f t="shared" si="0"/>
        <v>761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67" t="s">
        <v>73</v>
      </c>
      <c r="B29" s="13" t="s">
        <v>27</v>
      </c>
      <c r="C29" s="48">
        <v>44</v>
      </c>
      <c r="D29" s="11">
        <v>0</v>
      </c>
      <c r="E29" s="11"/>
      <c r="F29" s="11">
        <v>0</v>
      </c>
      <c r="G29" s="11">
        <v>0</v>
      </c>
      <c r="H29" s="1">
        <v>74</v>
      </c>
      <c r="I29" s="18">
        <f t="shared" si="0"/>
        <v>118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67" t="s">
        <v>74</v>
      </c>
      <c r="B30" s="13" t="s">
        <v>28</v>
      </c>
      <c r="C30" s="48">
        <v>112</v>
      </c>
      <c r="D30" s="11">
        <v>0</v>
      </c>
      <c r="E30" s="11"/>
      <c r="F30" s="11">
        <v>522</v>
      </c>
      <c r="G30" s="11">
        <v>0</v>
      </c>
      <c r="H30" s="11">
        <v>64</v>
      </c>
      <c r="I30" s="18">
        <f t="shared" si="0"/>
        <v>698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67" t="s">
        <v>75</v>
      </c>
      <c r="B31" s="13" t="s">
        <v>29</v>
      </c>
      <c r="C31" s="43">
        <v>0</v>
      </c>
      <c r="D31" s="11">
        <v>0</v>
      </c>
      <c r="E31" s="11"/>
      <c r="F31" s="11">
        <v>0</v>
      </c>
      <c r="G31" s="11"/>
      <c r="H31" s="11"/>
      <c r="I31" s="18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67" t="s">
        <v>76</v>
      </c>
      <c r="B32" s="13" t="s">
        <v>30</v>
      </c>
      <c r="C32" s="43">
        <v>0</v>
      </c>
      <c r="D32" s="11">
        <v>0</v>
      </c>
      <c r="E32" s="11"/>
      <c r="F32" s="11">
        <v>0</v>
      </c>
      <c r="G32" s="11"/>
      <c r="H32" s="11"/>
      <c r="I32" s="18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67" t="s">
        <v>77</v>
      </c>
      <c r="B33" s="13" t="s">
        <v>31</v>
      </c>
      <c r="C33" s="43">
        <v>113</v>
      </c>
      <c r="D33" s="11">
        <v>0</v>
      </c>
      <c r="E33" s="11"/>
      <c r="F33" s="11">
        <v>23</v>
      </c>
      <c r="G33" s="11">
        <v>0</v>
      </c>
      <c r="H33" s="11">
        <v>80</v>
      </c>
      <c r="I33" s="18">
        <f t="shared" si="0"/>
        <v>216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67" t="s">
        <v>78</v>
      </c>
      <c r="B34" s="13" t="s">
        <v>32</v>
      </c>
      <c r="C34" s="46"/>
      <c r="D34" s="27">
        <v>0</v>
      </c>
      <c r="E34" s="27">
        <f>SUM(E35:E37)</f>
        <v>0</v>
      </c>
      <c r="F34" s="27">
        <v>0</v>
      </c>
      <c r="G34" s="27"/>
      <c r="H34" s="27">
        <f>SUM(H35:H37)</f>
        <v>0</v>
      </c>
      <c r="I34" s="18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68" t="s">
        <v>81</v>
      </c>
      <c r="B35" s="13" t="s">
        <v>33</v>
      </c>
      <c r="C35" s="43"/>
      <c r="D35" s="11">
        <v>0</v>
      </c>
      <c r="E35" s="11"/>
      <c r="F35" s="11">
        <v>0</v>
      </c>
      <c r="G35" s="11"/>
      <c r="H35" s="11"/>
      <c r="I35" s="18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67" t="s">
        <v>79</v>
      </c>
      <c r="B36" s="13" t="s">
        <v>34</v>
      </c>
      <c r="C36" s="43"/>
      <c r="D36" s="11">
        <v>0</v>
      </c>
      <c r="E36" s="11"/>
      <c r="F36" s="11">
        <v>0</v>
      </c>
      <c r="G36" s="11"/>
      <c r="H36" s="11"/>
      <c r="I36" s="18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68" t="s">
        <v>80</v>
      </c>
      <c r="B37" s="13" t="s">
        <v>35</v>
      </c>
      <c r="C37" s="43"/>
      <c r="D37" s="11">
        <v>0</v>
      </c>
      <c r="E37" s="11"/>
      <c r="F37" s="11">
        <v>0</v>
      </c>
      <c r="G37" s="11"/>
      <c r="H37" s="11"/>
      <c r="I37" s="18">
        <f t="shared" si="0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66" t="s">
        <v>82</v>
      </c>
      <c r="B38" s="10" t="s">
        <v>36</v>
      </c>
      <c r="C38" s="43"/>
      <c r="D38" s="11">
        <v>0</v>
      </c>
      <c r="E38" s="11"/>
      <c r="F38" s="11">
        <v>0</v>
      </c>
      <c r="G38" s="11"/>
      <c r="H38" s="11"/>
      <c r="I38" s="16">
        <f t="shared" si="0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69" t="s">
        <v>83</v>
      </c>
      <c r="B39" s="10" t="s">
        <v>37</v>
      </c>
      <c r="C39" s="47">
        <v>96</v>
      </c>
      <c r="D39" s="27">
        <v>22</v>
      </c>
      <c r="E39" s="11">
        <v>254</v>
      </c>
      <c r="F39" s="11">
        <v>45</v>
      </c>
      <c r="G39" s="11">
        <v>25</v>
      </c>
      <c r="H39" s="11">
        <v>57</v>
      </c>
      <c r="I39" s="16">
        <f t="shared" si="0"/>
        <v>499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69" t="s">
        <v>84</v>
      </c>
      <c r="B40" s="10" t="s">
        <v>38</v>
      </c>
      <c r="C40" s="43"/>
      <c r="D40" s="11">
        <v>0</v>
      </c>
      <c r="E40" s="11"/>
      <c r="F40" s="11">
        <v>0</v>
      </c>
      <c r="G40" s="11"/>
      <c r="H40" s="11"/>
      <c r="I40" s="16">
        <f t="shared" si="0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69" t="s">
        <v>85</v>
      </c>
      <c r="B41" s="10" t="s">
        <v>39</v>
      </c>
      <c r="C41" s="43"/>
      <c r="D41" s="11">
        <v>0</v>
      </c>
      <c r="E41" s="11"/>
      <c r="F41" s="11">
        <v>0</v>
      </c>
      <c r="G41" s="11"/>
      <c r="H41" s="11"/>
      <c r="I41" s="16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69" t="s">
        <v>86</v>
      </c>
      <c r="B42" s="10" t="s">
        <v>40</v>
      </c>
      <c r="C42" s="43"/>
      <c r="D42" s="11">
        <v>0</v>
      </c>
      <c r="E42" s="11"/>
      <c r="F42" s="11">
        <v>0</v>
      </c>
      <c r="G42" s="11"/>
      <c r="H42" s="11"/>
      <c r="I42" s="16">
        <f t="shared" si="0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69" t="s">
        <v>87</v>
      </c>
      <c r="B43" s="10" t="s">
        <v>41</v>
      </c>
      <c r="C43" s="43"/>
      <c r="D43" s="11">
        <v>0</v>
      </c>
      <c r="E43" s="11"/>
      <c r="F43" s="11">
        <v>0</v>
      </c>
      <c r="G43" s="11"/>
      <c r="H43" s="11"/>
      <c r="I43" s="16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70" t="s">
        <v>88</v>
      </c>
      <c r="B44" s="12" t="s">
        <v>42</v>
      </c>
      <c r="C44" s="27">
        <f>C39+C3</f>
        <v>498</v>
      </c>
      <c r="D44" s="27">
        <v>115</v>
      </c>
      <c r="E44" s="27">
        <f>SUM(E3,E38:E43)</f>
        <v>298</v>
      </c>
      <c r="F44" s="40">
        <f>SUM(F3,F39)</f>
        <v>954</v>
      </c>
      <c r="G44" s="27">
        <f>G3+G39</f>
        <v>3621</v>
      </c>
      <c r="H44" s="29">
        <f>H39+H3</f>
        <v>156</v>
      </c>
      <c r="I44" s="20">
        <f t="shared" si="0"/>
        <v>5642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43</v>
      </c>
      <c r="D73" s="5"/>
      <c r="E73" s="5"/>
      <c r="F73" s="5"/>
      <c r="G73" s="5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44</v>
      </c>
      <c r="D74" s="5"/>
      <c r="E74" s="5"/>
      <c r="F74" s="5"/>
      <c r="G74" s="5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45</v>
      </c>
      <c r="D75" s="5"/>
      <c r="E75" s="5"/>
      <c r="F75" s="5"/>
      <c r="G75" s="5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46</v>
      </c>
      <c r="D76" s="5"/>
      <c r="E76" s="5"/>
      <c r="F76" s="5"/>
      <c r="G76" s="5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47</v>
      </c>
      <c r="D77" s="5"/>
      <c r="E77" s="5"/>
      <c r="F77" s="5"/>
      <c r="G77" s="5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48</v>
      </c>
      <c r="D115" s="5"/>
      <c r="E115" s="5"/>
      <c r="F115" s="5"/>
      <c r="G115" s="5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49</v>
      </c>
      <c r="D116" s="5"/>
      <c r="E116" s="5"/>
      <c r="F116" s="5"/>
      <c r="G116" s="5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50</v>
      </c>
      <c r="D117" s="5"/>
      <c r="E117" s="5"/>
      <c r="F117" s="5"/>
      <c r="G117" s="5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51</v>
      </c>
      <c r="D119" s="5"/>
      <c r="E119" s="5"/>
      <c r="F119" s="5"/>
      <c r="G119" s="5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52</v>
      </c>
      <c r="D120" s="5"/>
      <c r="E120" s="5"/>
      <c r="F120" s="5"/>
      <c r="G120" s="5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53</v>
      </c>
      <c r="D121" s="5"/>
      <c r="E121" s="5"/>
      <c r="F121" s="5"/>
      <c r="G121" s="5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54</v>
      </c>
      <c r="D122" s="5"/>
      <c r="E122" s="5"/>
      <c r="F122" s="5"/>
      <c r="G122" s="5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55</v>
      </c>
      <c r="D123" s="5"/>
      <c r="E123" s="5"/>
      <c r="F123" s="5"/>
      <c r="G123" s="5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56</v>
      </c>
      <c r="D124" s="5"/>
      <c r="E124" s="5"/>
      <c r="F124" s="5"/>
      <c r="G124" s="5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57</v>
      </c>
      <c r="D125" s="5"/>
      <c r="E125" s="5"/>
      <c r="F125" s="5"/>
      <c r="G125" s="5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58</v>
      </c>
      <c r="D126" s="5"/>
      <c r="E126" s="5"/>
      <c r="F126" s="5"/>
      <c r="G126" s="5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6"/>
  <sheetViews>
    <sheetView zoomScale="80" zoomScaleNormal="80" workbookViewId="0" topLeftCell="A1">
      <selection activeCell="E58" sqref="E58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4" customWidth="1"/>
    <col min="8" max="9" width="15.421875" style="5" customWidth="1"/>
    <col min="10" max="16384" width="9.140625" style="5" customWidth="1"/>
  </cols>
  <sheetData>
    <row r="1" ht="15">
      <c r="A1" s="14" t="s">
        <v>101</v>
      </c>
    </row>
    <row r="2" spans="1:9" s="7" customFormat="1" ht="15">
      <c r="A2" s="8"/>
      <c r="B2" s="9"/>
      <c r="C2" s="58" t="s">
        <v>89</v>
      </c>
      <c r="D2" s="58" t="s">
        <v>90</v>
      </c>
      <c r="E2" s="58" t="s">
        <v>91</v>
      </c>
      <c r="F2" s="58" t="s">
        <v>92</v>
      </c>
      <c r="G2" s="58" t="s">
        <v>93</v>
      </c>
      <c r="H2" s="59" t="s">
        <v>94</v>
      </c>
      <c r="I2" s="59" t="s">
        <v>95</v>
      </c>
    </row>
    <row r="3" spans="1:39" s="1" customFormat="1" ht="15">
      <c r="A3" s="66" t="s">
        <v>63</v>
      </c>
      <c r="B3" s="10" t="s">
        <v>1</v>
      </c>
      <c r="C3" s="52">
        <v>397</v>
      </c>
      <c r="D3" s="15">
        <v>87</v>
      </c>
      <c r="E3" s="27">
        <v>100</v>
      </c>
      <c r="F3" s="27">
        <f>SUM(F4,F21)</f>
        <v>767</v>
      </c>
      <c r="G3" s="27">
        <f>G4+G21</f>
        <v>2430</v>
      </c>
      <c r="H3" s="24"/>
      <c r="I3" s="16">
        <f>SUM(C3:H3)</f>
        <v>3781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66" t="s">
        <v>64</v>
      </c>
      <c r="B4" s="10" t="s">
        <v>2</v>
      </c>
      <c r="C4" s="52">
        <v>65</v>
      </c>
      <c r="D4" s="15">
        <v>86</v>
      </c>
      <c r="E4" s="27">
        <v>32</v>
      </c>
      <c r="F4" s="27">
        <f>SUM(F5)</f>
        <v>13</v>
      </c>
      <c r="G4" s="27">
        <f>G5</f>
        <v>49</v>
      </c>
      <c r="H4" s="24"/>
      <c r="I4" s="16">
        <f aca="true" t="shared" si="0" ref="I4:I44">SUM(C4:H4)</f>
        <v>245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67" t="s">
        <v>65</v>
      </c>
      <c r="B5" s="13" t="s">
        <v>3</v>
      </c>
      <c r="C5" s="11">
        <v>65</v>
      </c>
      <c r="D5" s="17">
        <v>86</v>
      </c>
      <c r="E5" s="27">
        <v>32</v>
      </c>
      <c r="F5" s="27">
        <f>SUM(F6:F10)</f>
        <v>13</v>
      </c>
      <c r="G5" s="27">
        <f>G6+G8</f>
        <v>49</v>
      </c>
      <c r="H5" s="25"/>
      <c r="I5" s="18">
        <f t="shared" si="0"/>
        <v>245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67" t="s">
        <v>66</v>
      </c>
      <c r="B6" s="13" t="s">
        <v>4</v>
      </c>
      <c r="C6" s="11">
        <v>54</v>
      </c>
      <c r="D6" s="17">
        <v>8</v>
      </c>
      <c r="E6" s="11">
        <v>16</v>
      </c>
      <c r="F6" s="11">
        <v>8</v>
      </c>
      <c r="G6" s="11">
        <v>42</v>
      </c>
      <c r="H6" s="25"/>
      <c r="I6" s="18">
        <f t="shared" si="0"/>
        <v>128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67" t="s">
        <v>67</v>
      </c>
      <c r="B7" s="13" t="s">
        <v>5</v>
      </c>
      <c r="C7" s="11"/>
      <c r="D7" s="17">
        <v>0</v>
      </c>
      <c r="E7" s="11"/>
      <c r="F7" s="11">
        <v>0</v>
      </c>
      <c r="G7" s="11"/>
      <c r="H7" s="25"/>
      <c r="I7" s="18">
        <f t="shared" si="0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67" t="s">
        <v>68</v>
      </c>
      <c r="B8" s="13" t="s">
        <v>6</v>
      </c>
      <c r="C8" s="11">
        <v>8</v>
      </c>
      <c r="D8" s="17">
        <v>29</v>
      </c>
      <c r="E8" s="11"/>
      <c r="F8" s="11">
        <v>1</v>
      </c>
      <c r="G8" s="11">
        <v>7</v>
      </c>
      <c r="H8" s="25"/>
      <c r="I8" s="18">
        <f t="shared" si="0"/>
        <v>45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67" t="s">
        <v>69</v>
      </c>
      <c r="B9" s="13" t="s">
        <v>7</v>
      </c>
      <c r="C9" s="11"/>
      <c r="D9" s="17">
        <v>49</v>
      </c>
      <c r="E9" s="11">
        <v>16</v>
      </c>
      <c r="F9" s="11">
        <v>4</v>
      </c>
      <c r="G9" s="11"/>
      <c r="H9" s="25"/>
      <c r="I9" s="18">
        <f t="shared" si="0"/>
        <v>69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67" t="s">
        <v>70</v>
      </c>
      <c r="B10" s="13" t="s">
        <v>8</v>
      </c>
      <c r="C10" s="11">
        <v>3</v>
      </c>
      <c r="D10" s="17">
        <v>0</v>
      </c>
      <c r="E10" s="11"/>
      <c r="F10" s="11">
        <v>0</v>
      </c>
      <c r="G10" s="11"/>
      <c r="H10" s="25"/>
      <c r="I10" s="18">
        <f t="shared" si="0"/>
        <v>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67" t="s">
        <v>71</v>
      </c>
      <c r="B11" s="13" t="s">
        <v>9</v>
      </c>
      <c r="C11" s="11">
        <v>31</v>
      </c>
      <c r="D11" s="17">
        <v>117</v>
      </c>
      <c r="E11" s="11">
        <v>27</v>
      </c>
      <c r="F11" s="28">
        <f>SUM(F16,F13)</f>
        <v>8</v>
      </c>
      <c r="G11" s="28">
        <v>40</v>
      </c>
      <c r="H11" s="25"/>
      <c r="I11" s="18">
        <f t="shared" si="0"/>
        <v>223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67" t="s">
        <v>72</v>
      </c>
      <c r="B12" s="13" t="s">
        <v>10</v>
      </c>
      <c r="C12" s="11">
        <v>25</v>
      </c>
      <c r="D12" s="17">
        <v>117</v>
      </c>
      <c r="E12" s="11">
        <v>24</v>
      </c>
      <c r="F12" s="11"/>
      <c r="G12" s="17">
        <v>40</v>
      </c>
      <c r="H12" s="25"/>
      <c r="I12" s="18">
        <f t="shared" si="0"/>
        <v>206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67" t="s">
        <v>73</v>
      </c>
      <c r="B13" s="13" t="s">
        <v>11</v>
      </c>
      <c r="C13" s="11">
        <v>6</v>
      </c>
      <c r="D13" s="17">
        <v>74</v>
      </c>
      <c r="E13" s="11">
        <v>19</v>
      </c>
      <c r="F13" s="11">
        <v>7</v>
      </c>
      <c r="G13" s="17">
        <v>40</v>
      </c>
      <c r="H13" s="25"/>
      <c r="I13" s="18">
        <f t="shared" si="0"/>
        <v>146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67" t="s">
        <v>74</v>
      </c>
      <c r="B14" s="13" t="s">
        <v>12</v>
      </c>
      <c r="C14" s="11"/>
      <c r="D14" s="17">
        <v>0</v>
      </c>
      <c r="E14" s="11"/>
      <c r="F14" s="11">
        <v>0</v>
      </c>
      <c r="G14" s="17"/>
      <c r="H14" s="25"/>
      <c r="I14" s="18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67" t="s">
        <v>75</v>
      </c>
      <c r="B15" s="13" t="s">
        <v>13</v>
      </c>
      <c r="C15" s="11"/>
      <c r="D15" s="17">
        <v>0</v>
      </c>
      <c r="E15" s="11"/>
      <c r="F15" s="11">
        <v>0</v>
      </c>
      <c r="G15" s="17"/>
      <c r="H15" s="25"/>
      <c r="I15" s="18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67" t="s">
        <v>76</v>
      </c>
      <c r="B16" s="13" t="s">
        <v>14</v>
      </c>
      <c r="C16" s="11">
        <v>17</v>
      </c>
      <c r="D16" s="17">
        <v>3</v>
      </c>
      <c r="E16" s="11">
        <v>8</v>
      </c>
      <c r="F16" s="11">
        <v>1</v>
      </c>
      <c r="G16" s="17">
        <v>26</v>
      </c>
      <c r="H16" s="25"/>
      <c r="I16" s="18">
        <f t="shared" si="0"/>
        <v>55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67" t="s">
        <v>77</v>
      </c>
      <c r="B17" s="13" t="s">
        <v>15</v>
      </c>
      <c r="C17" s="11"/>
      <c r="D17" s="17">
        <v>0</v>
      </c>
      <c r="E17" s="27"/>
      <c r="F17" s="28">
        <v>0</v>
      </c>
      <c r="G17" s="27"/>
      <c r="H17" s="25"/>
      <c r="I17" s="18">
        <f t="shared" si="0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67" t="s">
        <v>78</v>
      </c>
      <c r="B18" s="13" t="s">
        <v>16</v>
      </c>
      <c r="C18" s="11"/>
      <c r="D18" s="17">
        <v>0</v>
      </c>
      <c r="E18" s="11"/>
      <c r="F18" s="11">
        <v>0</v>
      </c>
      <c r="G18" s="11"/>
      <c r="H18" s="25"/>
      <c r="I18" s="18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67" t="s">
        <v>79</v>
      </c>
      <c r="B19" s="13" t="s">
        <v>17</v>
      </c>
      <c r="C19" s="11"/>
      <c r="D19" s="17">
        <v>0</v>
      </c>
      <c r="E19" s="11"/>
      <c r="F19" s="11">
        <v>0</v>
      </c>
      <c r="G19" s="11"/>
      <c r="H19" s="25"/>
      <c r="I19" s="18">
        <f t="shared" si="0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68" t="s">
        <v>80</v>
      </c>
      <c r="B20" s="13" t="s">
        <v>18</v>
      </c>
      <c r="C20" s="11"/>
      <c r="D20" s="17">
        <v>0</v>
      </c>
      <c r="E20" s="11"/>
      <c r="F20" s="11">
        <v>0</v>
      </c>
      <c r="G20" s="11"/>
      <c r="H20" s="25"/>
      <c r="I20" s="18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69" t="s">
        <v>64</v>
      </c>
      <c r="B21" s="10" t="s">
        <v>19</v>
      </c>
      <c r="C21" s="52">
        <v>332</v>
      </c>
      <c r="D21" s="15">
        <v>1</v>
      </c>
      <c r="E21" s="27">
        <v>68</v>
      </c>
      <c r="F21" s="28">
        <f>SUM(F22,F34)</f>
        <v>754</v>
      </c>
      <c r="G21" s="27">
        <f>G22</f>
        <v>2381</v>
      </c>
      <c r="H21" s="24"/>
      <c r="I21" s="16">
        <f t="shared" si="0"/>
        <v>3536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67" t="s">
        <v>66</v>
      </c>
      <c r="B22" s="13" t="s">
        <v>20</v>
      </c>
      <c r="C22" s="11">
        <v>332</v>
      </c>
      <c r="D22" s="17">
        <v>1</v>
      </c>
      <c r="E22" s="27">
        <v>68</v>
      </c>
      <c r="F22" s="28">
        <f>SUM(F23:F27)</f>
        <v>754</v>
      </c>
      <c r="G22" s="27">
        <f>G24</f>
        <v>2381</v>
      </c>
      <c r="H22" s="25"/>
      <c r="I22" s="18">
        <f t="shared" si="0"/>
        <v>3536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67" t="s">
        <v>67</v>
      </c>
      <c r="B23" s="13" t="s">
        <v>21</v>
      </c>
      <c r="C23" s="11"/>
      <c r="D23" s="17">
        <v>0</v>
      </c>
      <c r="E23" s="11"/>
      <c r="F23" s="11">
        <v>0</v>
      </c>
      <c r="G23" s="11"/>
      <c r="H23" s="25"/>
      <c r="I23" s="18">
        <f t="shared" si="0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67" t="s">
        <v>68</v>
      </c>
      <c r="B24" s="13" t="s">
        <v>22</v>
      </c>
      <c r="C24" s="11">
        <v>332</v>
      </c>
      <c r="D24" s="17">
        <v>1</v>
      </c>
      <c r="E24" s="11">
        <v>68</v>
      </c>
      <c r="F24" s="11">
        <v>754</v>
      </c>
      <c r="G24" s="11">
        <v>2381</v>
      </c>
      <c r="H24" s="25"/>
      <c r="I24" s="18">
        <f t="shared" si="0"/>
        <v>3536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67" t="s">
        <v>69</v>
      </c>
      <c r="B25" s="13" t="s">
        <v>23</v>
      </c>
      <c r="C25" s="11"/>
      <c r="D25" s="17">
        <v>0</v>
      </c>
      <c r="E25" s="11"/>
      <c r="F25" s="11">
        <v>0</v>
      </c>
      <c r="G25" s="11"/>
      <c r="H25" s="25"/>
      <c r="I25" s="18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67" t="s">
        <v>70</v>
      </c>
      <c r="B26" s="13" t="s">
        <v>24</v>
      </c>
      <c r="C26" s="11"/>
      <c r="D26" s="17">
        <v>0</v>
      </c>
      <c r="E26" s="11"/>
      <c r="F26" s="11">
        <v>0</v>
      </c>
      <c r="G26" s="11"/>
      <c r="H26" s="25"/>
      <c r="I26" s="18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67" t="s">
        <v>71</v>
      </c>
      <c r="B27" s="13" t="s">
        <v>25</v>
      </c>
      <c r="C27" s="11"/>
      <c r="D27" s="17">
        <v>0</v>
      </c>
      <c r="E27" s="11"/>
      <c r="F27" s="11">
        <v>0</v>
      </c>
      <c r="G27" s="11"/>
      <c r="H27" s="25"/>
      <c r="I27" s="18">
        <f t="shared" si="0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67" t="s">
        <v>72</v>
      </c>
      <c r="B28" s="13" t="s">
        <v>26</v>
      </c>
      <c r="C28" s="11">
        <v>99</v>
      </c>
      <c r="D28" s="17">
        <v>0</v>
      </c>
      <c r="E28" s="11">
        <v>0</v>
      </c>
      <c r="F28" s="28">
        <f>SUM(F29:F33)</f>
        <v>506</v>
      </c>
      <c r="G28" s="11"/>
      <c r="H28" s="25"/>
      <c r="I28" s="18">
        <f t="shared" si="0"/>
        <v>605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67" t="s">
        <v>73</v>
      </c>
      <c r="B29" s="13" t="s">
        <v>27</v>
      </c>
      <c r="C29" s="11">
        <v>37</v>
      </c>
      <c r="D29" s="17">
        <v>0</v>
      </c>
      <c r="E29" s="11"/>
      <c r="F29" s="11">
        <v>0</v>
      </c>
      <c r="G29" s="11">
        <v>17</v>
      </c>
      <c r="H29" s="25"/>
      <c r="I29" s="18">
        <f t="shared" si="0"/>
        <v>54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67" t="s">
        <v>74</v>
      </c>
      <c r="B30" s="13" t="s">
        <v>28</v>
      </c>
      <c r="C30" s="11">
        <v>54</v>
      </c>
      <c r="D30" s="17">
        <v>0</v>
      </c>
      <c r="E30" s="11"/>
      <c r="F30" s="11">
        <v>497</v>
      </c>
      <c r="G30" s="11">
        <v>17</v>
      </c>
      <c r="H30" s="25"/>
      <c r="I30" s="18">
        <f t="shared" si="0"/>
        <v>568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67" t="s">
        <v>75</v>
      </c>
      <c r="B31" s="13" t="s">
        <v>29</v>
      </c>
      <c r="C31" s="11"/>
      <c r="D31" s="17">
        <v>0</v>
      </c>
      <c r="E31" s="11"/>
      <c r="F31" s="11">
        <v>0</v>
      </c>
      <c r="G31" s="11"/>
      <c r="H31" s="25"/>
      <c r="I31" s="18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67" t="s">
        <v>76</v>
      </c>
      <c r="B32" s="13" t="s">
        <v>30</v>
      </c>
      <c r="C32" s="11"/>
      <c r="D32" s="17">
        <v>0</v>
      </c>
      <c r="E32" s="11"/>
      <c r="F32" s="11">
        <v>0</v>
      </c>
      <c r="G32" s="11"/>
      <c r="H32" s="25"/>
      <c r="I32" s="18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67" t="s">
        <v>77</v>
      </c>
      <c r="B33" s="13" t="s">
        <v>31</v>
      </c>
      <c r="C33" s="11">
        <v>64</v>
      </c>
      <c r="D33" s="17">
        <v>0</v>
      </c>
      <c r="E33" s="11"/>
      <c r="F33" s="11">
        <v>9</v>
      </c>
      <c r="G33" s="11">
        <v>9</v>
      </c>
      <c r="H33" s="25"/>
      <c r="I33" s="18">
        <f t="shared" si="0"/>
        <v>82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67" t="s">
        <v>78</v>
      </c>
      <c r="B34" s="13" t="s">
        <v>32</v>
      </c>
      <c r="C34" s="11">
        <v>0</v>
      </c>
      <c r="D34" s="17">
        <v>0</v>
      </c>
      <c r="E34" s="27"/>
      <c r="F34" s="27">
        <v>0</v>
      </c>
      <c r="G34" s="27"/>
      <c r="H34" s="25"/>
      <c r="I34" s="18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68" t="s">
        <v>81</v>
      </c>
      <c r="B35" s="13" t="s">
        <v>33</v>
      </c>
      <c r="C35" s="11"/>
      <c r="D35" s="17">
        <v>0</v>
      </c>
      <c r="E35" s="11"/>
      <c r="F35" s="11">
        <v>0</v>
      </c>
      <c r="G35" s="11"/>
      <c r="H35" s="25"/>
      <c r="I35" s="18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67" t="s">
        <v>79</v>
      </c>
      <c r="B36" s="13" t="s">
        <v>34</v>
      </c>
      <c r="C36" s="11">
        <v>0</v>
      </c>
      <c r="D36" s="17">
        <v>0</v>
      </c>
      <c r="E36" s="11"/>
      <c r="F36" s="11">
        <v>0</v>
      </c>
      <c r="G36" s="11"/>
      <c r="H36" s="25"/>
      <c r="I36" s="18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68" t="s">
        <v>80</v>
      </c>
      <c r="B37" s="13" t="s">
        <v>35</v>
      </c>
      <c r="C37" s="11"/>
      <c r="D37" s="17">
        <v>0</v>
      </c>
      <c r="E37" s="11"/>
      <c r="F37" s="11">
        <v>0</v>
      </c>
      <c r="G37" s="11"/>
      <c r="H37" s="25"/>
      <c r="I37" s="18">
        <f t="shared" si="0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66" t="s">
        <v>82</v>
      </c>
      <c r="B38" s="10" t="s">
        <v>36</v>
      </c>
      <c r="C38" s="52"/>
      <c r="D38" s="15">
        <v>0</v>
      </c>
      <c r="E38" s="11"/>
      <c r="F38" s="11">
        <v>0</v>
      </c>
      <c r="G38" s="11"/>
      <c r="H38" s="24"/>
      <c r="I38" s="16">
        <f t="shared" si="0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69" t="s">
        <v>83</v>
      </c>
      <c r="B39" s="10" t="s">
        <v>37</v>
      </c>
      <c r="C39" s="52">
        <v>85</v>
      </c>
      <c r="D39" s="15">
        <v>26</v>
      </c>
      <c r="E39" s="11">
        <v>225</v>
      </c>
      <c r="F39" s="11">
        <v>31</v>
      </c>
      <c r="G39" s="11">
        <v>8</v>
      </c>
      <c r="H39" s="24"/>
      <c r="I39" s="16">
        <f t="shared" si="0"/>
        <v>375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69" t="s">
        <v>84</v>
      </c>
      <c r="B40" s="10" t="s">
        <v>38</v>
      </c>
      <c r="C40" s="52"/>
      <c r="D40" s="15">
        <v>0</v>
      </c>
      <c r="E40" s="11"/>
      <c r="F40" s="11">
        <v>0</v>
      </c>
      <c r="G40" s="11"/>
      <c r="H40" s="24"/>
      <c r="I40" s="16">
        <f t="shared" si="0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69" t="s">
        <v>85</v>
      </c>
      <c r="B41" s="10" t="s">
        <v>39</v>
      </c>
      <c r="C41" s="52"/>
      <c r="D41" s="15">
        <v>0</v>
      </c>
      <c r="E41" s="11"/>
      <c r="F41" s="11">
        <v>0</v>
      </c>
      <c r="G41" s="11"/>
      <c r="H41" s="24"/>
      <c r="I41" s="16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69" t="s">
        <v>86</v>
      </c>
      <c r="B42" s="10" t="s">
        <v>40</v>
      </c>
      <c r="C42" s="52"/>
      <c r="D42" s="15">
        <v>0</v>
      </c>
      <c r="E42" s="11"/>
      <c r="F42" s="11">
        <v>0</v>
      </c>
      <c r="G42" s="11"/>
      <c r="H42" s="24"/>
      <c r="I42" s="16">
        <f t="shared" si="0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69" t="s">
        <v>87</v>
      </c>
      <c r="B43" s="10" t="s">
        <v>41</v>
      </c>
      <c r="C43" s="52"/>
      <c r="D43" s="15">
        <v>0</v>
      </c>
      <c r="E43" s="11"/>
      <c r="F43" s="11">
        <v>0</v>
      </c>
      <c r="G43" s="11"/>
      <c r="H43" s="24"/>
      <c r="I43" s="16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3.5" thickBot="1">
      <c r="A44" s="70" t="s">
        <v>88</v>
      </c>
      <c r="B44" s="12" t="s">
        <v>42</v>
      </c>
      <c r="C44" s="53">
        <v>482</v>
      </c>
      <c r="D44" s="19">
        <v>113</v>
      </c>
      <c r="E44" s="27">
        <v>325</v>
      </c>
      <c r="F44" s="35">
        <f>SUM(F3,F39)</f>
        <v>798</v>
      </c>
      <c r="G44" s="27">
        <f>G3+G39</f>
        <v>2438</v>
      </c>
      <c r="H44" s="26"/>
      <c r="I44" s="20">
        <f t="shared" si="0"/>
        <v>4156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43</v>
      </c>
      <c r="D73" s="5"/>
      <c r="E73" s="5"/>
      <c r="F73" s="5"/>
      <c r="G73" s="5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44</v>
      </c>
      <c r="D74" s="5"/>
      <c r="E74" s="5"/>
      <c r="F74" s="5"/>
      <c r="G74" s="5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45</v>
      </c>
      <c r="D75" s="5"/>
      <c r="E75" s="5"/>
      <c r="F75" s="5"/>
      <c r="G75" s="5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46</v>
      </c>
      <c r="D76" s="5"/>
      <c r="E76" s="5"/>
      <c r="F76" s="5"/>
      <c r="G76" s="5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47</v>
      </c>
      <c r="D77" s="5"/>
      <c r="E77" s="5"/>
      <c r="F77" s="5"/>
      <c r="G77" s="5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48</v>
      </c>
      <c r="D115" s="5"/>
      <c r="E115" s="5"/>
      <c r="F115" s="5"/>
      <c r="G115" s="5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49</v>
      </c>
      <c r="D116" s="5"/>
      <c r="E116" s="5"/>
      <c r="F116" s="5"/>
      <c r="G116" s="5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50</v>
      </c>
      <c r="D117" s="5"/>
      <c r="E117" s="5"/>
      <c r="F117" s="5"/>
      <c r="G117" s="5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51</v>
      </c>
      <c r="D119" s="5"/>
      <c r="E119" s="5"/>
      <c r="F119" s="5"/>
      <c r="G119" s="5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52</v>
      </c>
      <c r="D120" s="5"/>
      <c r="E120" s="5"/>
      <c r="F120" s="5"/>
      <c r="G120" s="5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53</v>
      </c>
      <c r="D121" s="5"/>
      <c r="E121" s="5"/>
      <c r="F121" s="5"/>
      <c r="G121" s="5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54</v>
      </c>
      <c r="D122" s="5"/>
      <c r="E122" s="5"/>
      <c r="F122" s="5"/>
      <c r="G122" s="5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55</v>
      </c>
      <c r="D123" s="5"/>
      <c r="E123" s="5"/>
      <c r="F123" s="5"/>
      <c r="G123" s="5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56</v>
      </c>
      <c r="D124" s="5"/>
      <c r="E124" s="5"/>
      <c r="F124" s="5"/>
      <c r="G124" s="5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57</v>
      </c>
      <c r="D125" s="5"/>
      <c r="E125" s="5"/>
      <c r="F125" s="5"/>
      <c r="G125" s="5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58</v>
      </c>
      <c r="D126" s="5"/>
      <c r="E126" s="5"/>
      <c r="F126" s="5"/>
      <c r="G126" s="5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7"/>
  <sheetViews>
    <sheetView zoomScale="80" zoomScaleNormal="80" workbookViewId="0" topLeftCell="A1"/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4" customWidth="1"/>
    <col min="12" max="16" width="15.421875" style="5" customWidth="1"/>
    <col min="17" max="16384" width="9.140625" style="5" customWidth="1"/>
  </cols>
  <sheetData>
    <row r="1" ht="15">
      <c r="A1" s="14" t="s">
        <v>100</v>
      </c>
    </row>
    <row r="2" spans="1:16" s="7" customFormat="1" ht="15" customHeight="1">
      <c r="A2" s="8"/>
      <c r="B2" s="9"/>
      <c r="C2" s="64" t="s">
        <v>89</v>
      </c>
      <c r="D2" s="65"/>
      <c r="E2" s="64" t="s">
        <v>90</v>
      </c>
      <c r="F2" s="65"/>
      <c r="G2" s="64" t="s">
        <v>96</v>
      </c>
      <c r="H2" s="65"/>
      <c r="I2" s="64" t="s">
        <v>92</v>
      </c>
      <c r="J2" s="65"/>
      <c r="K2" s="64" t="s">
        <v>93</v>
      </c>
      <c r="L2" s="65"/>
      <c r="M2" s="64" t="s">
        <v>94</v>
      </c>
      <c r="N2" s="71"/>
      <c r="O2" s="62" t="s">
        <v>95</v>
      </c>
      <c r="P2" s="63"/>
    </row>
    <row r="3" spans="1:16" s="7" customFormat="1" ht="15">
      <c r="A3" s="21"/>
      <c r="B3" s="22"/>
      <c r="C3" s="22" t="s">
        <v>97</v>
      </c>
      <c r="D3" s="22" t="s">
        <v>98</v>
      </c>
      <c r="E3" s="22" t="s">
        <v>97</v>
      </c>
      <c r="F3" s="22" t="s">
        <v>98</v>
      </c>
      <c r="G3" s="22" t="s">
        <v>97</v>
      </c>
      <c r="H3" s="22" t="s">
        <v>98</v>
      </c>
      <c r="I3" s="22" t="s">
        <v>97</v>
      </c>
      <c r="J3" s="22" t="s">
        <v>98</v>
      </c>
      <c r="K3" s="22" t="s">
        <v>97</v>
      </c>
      <c r="L3" s="22" t="s">
        <v>98</v>
      </c>
      <c r="M3" s="22" t="s">
        <v>97</v>
      </c>
      <c r="N3" s="23" t="s">
        <v>98</v>
      </c>
      <c r="O3" s="22" t="s">
        <v>99</v>
      </c>
      <c r="P3" s="23" t="s">
        <v>98</v>
      </c>
    </row>
    <row r="4" spans="1:46" s="1" customFormat="1" ht="15">
      <c r="A4" s="66" t="s">
        <v>63</v>
      </c>
      <c r="B4" s="10" t="s">
        <v>1</v>
      </c>
      <c r="C4" s="27">
        <f aca="true" t="shared" si="0" ref="C4:D4">C5+C22</f>
        <v>38138</v>
      </c>
      <c r="D4" s="27">
        <f t="shared" si="0"/>
        <v>28</v>
      </c>
      <c r="E4" s="27">
        <v>27478</v>
      </c>
      <c r="F4" s="27">
        <v>26</v>
      </c>
      <c r="G4" s="27">
        <f aca="true" t="shared" si="1" ref="G4:H4">G5+G22</f>
        <v>5240</v>
      </c>
      <c r="H4" s="27">
        <f t="shared" si="1"/>
        <v>16</v>
      </c>
      <c r="I4" s="32">
        <f>SUM(I5,I22,I29)</f>
        <v>4370</v>
      </c>
      <c r="J4" s="27"/>
      <c r="K4" s="30">
        <f>K5+K22</f>
        <v>4226.776</v>
      </c>
      <c r="L4" s="15"/>
      <c r="M4" s="15"/>
      <c r="N4" s="15"/>
      <c r="O4" s="15">
        <f>C4+E4+G4+I4+K4+M4</f>
        <v>79452.776</v>
      </c>
      <c r="P4" s="16">
        <f>D4+F4+H4+J4+L4+N4</f>
        <v>70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66" t="s">
        <v>64</v>
      </c>
      <c r="B5" s="10" t="s">
        <v>2</v>
      </c>
      <c r="C5" s="27">
        <f>C6+C12</f>
        <v>37568</v>
      </c>
      <c r="D5" s="27">
        <f>D6+D12+D18</f>
        <v>28</v>
      </c>
      <c r="E5" s="27">
        <v>27336</v>
      </c>
      <c r="F5" s="27">
        <v>26</v>
      </c>
      <c r="G5" s="27">
        <f aca="true" t="shared" si="2" ref="G5:H5">SUM(G6,G18,G12)</f>
        <v>4406</v>
      </c>
      <c r="H5" s="27">
        <f t="shared" si="2"/>
        <v>0</v>
      </c>
      <c r="I5" s="32">
        <f>SUM(I12,I6)</f>
        <v>4030</v>
      </c>
      <c r="J5" s="27"/>
      <c r="K5" s="30">
        <f>K6+K12</f>
        <v>3256.3089999999997</v>
      </c>
      <c r="L5" s="15"/>
      <c r="M5" s="15"/>
      <c r="N5" s="15"/>
      <c r="O5" s="15">
        <f aca="true" t="shared" si="3" ref="O5:O45">C5+E5+G5+I5+K5+M5</f>
        <v>76596.309</v>
      </c>
      <c r="P5" s="16">
        <f aca="true" t="shared" si="4" ref="P5:P45">D5+F5+H5+J5+L5+N5</f>
        <v>54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67" t="s">
        <v>65</v>
      </c>
      <c r="B6" s="13" t="s">
        <v>3</v>
      </c>
      <c r="C6" s="27">
        <f>SUM(C7:C11)</f>
        <v>37344</v>
      </c>
      <c r="D6" s="27"/>
      <c r="E6" s="27">
        <v>27119</v>
      </c>
      <c r="F6" s="27">
        <v>0</v>
      </c>
      <c r="G6" s="27">
        <f aca="true" t="shared" si="5" ref="G6:H6">SUM(G7:G11)</f>
        <v>3881</v>
      </c>
      <c r="H6" s="27">
        <f t="shared" si="5"/>
        <v>0</v>
      </c>
      <c r="I6" s="32">
        <f>SUM(I7:I11)</f>
        <v>3999</v>
      </c>
      <c r="J6" s="27"/>
      <c r="K6" s="30">
        <f>K7</f>
        <v>3237.245</v>
      </c>
      <c r="L6" s="17"/>
      <c r="M6" s="17"/>
      <c r="N6" s="17"/>
      <c r="O6" s="15">
        <f t="shared" si="3"/>
        <v>75580.245</v>
      </c>
      <c r="P6" s="16">
        <f t="shared" si="4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67" t="s">
        <v>66</v>
      </c>
      <c r="B7" s="13" t="s">
        <v>4</v>
      </c>
      <c r="C7" s="49">
        <v>32706</v>
      </c>
      <c r="D7" s="11"/>
      <c r="E7" s="11">
        <v>21188</v>
      </c>
      <c r="F7" s="11">
        <v>0</v>
      </c>
      <c r="G7" s="11">
        <v>3881</v>
      </c>
      <c r="H7" s="11"/>
      <c r="I7" s="11">
        <v>2595</v>
      </c>
      <c r="J7" s="11"/>
      <c r="K7" s="60">
        <v>3237.245</v>
      </c>
      <c r="L7" s="17"/>
      <c r="M7" s="17"/>
      <c r="N7" s="17"/>
      <c r="O7" s="15">
        <f t="shared" si="3"/>
        <v>63607.245</v>
      </c>
      <c r="P7" s="16">
        <f t="shared" si="4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67" t="s">
        <v>67</v>
      </c>
      <c r="B8" s="13" t="s">
        <v>5</v>
      </c>
      <c r="C8" s="49"/>
      <c r="D8" s="11"/>
      <c r="E8" s="11">
        <v>0</v>
      </c>
      <c r="F8" s="11">
        <v>0</v>
      </c>
      <c r="G8" s="51"/>
      <c r="H8" s="11"/>
      <c r="I8" s="11">
        <v>0</v>
      </c>
      <c r="J8" s="11"/>
      <c r="K8" s="60"/>
      <c r="L8" s="17"/>
      <c r="M8" s="17"/>
      <c r="N8" s="17"/>
      <c r="O8" s="15">
        <f t="shared" si="3"/>
        <v>0</v>
      </c>
      <c r="P8" s="16">
        <f t="shared" si="4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67" t="s">
        <v>68</v>
      </c>
      <c r="B9" s="13" t="s">
        <v>6</v>
      </c>
      <c r="C9" s="49">
        <v>4638</v>
      </c>
      <c r="D9" s="11"/>
      <c r="E9" s="11">
        <v>702</v>
      </c>
      <c r="F9" s="11">
        <v>0</v>
      </c>
      <c r="G9" s="11"/>
      <c r="H9" s="11"/>
      <c r="I9" s="11">
        <v>1095</v>
      </c>
      <c r="J9" s="11"/>
      <c r="K9" s="60"/>
      <c r="L9" s="17"/>
      <c r="M9" s="17"/>
      <c r="N9" s="17"/>
      <c r="O9" s="15">
        <f t="shared" si="3"/>
        <v>6435</v>
      </c>
      <c r="P9" s="16">
        <f t="shared" si="4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67" t="s">
        <v>69</v>
      </c>
      <c r="B10" s="13" t="s">
        <v>7</v>
      </c>
      <c r="C10" s="49"/>
      <c r="D10" s="11"/>
      <c r="E10" s="11">
        <v>5229</v>
      </c>
      <c r="F10" s="11">
        <v>0</v>
      </c>
      <c r="G10" s="51"/>
      <c r="H10" s="11"/>
      <c r="I10" s="11">
        <v>309</v>
      </c>
      <c r="J10" s="11"/>
      <c r="K10" s="31"/>
      <c r="L10" s="17"/>
      <c r="M10" s="17"/>
      <c r="N10" s="17"/>
      <c r="O10" s="15">
        <f t="shared" si="3"/>
        <v>5538</v>
      </c>
      <c r="P10" s="16">
        <f t="shared" si="4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67" t="s">
        <v>70</v>
      </c>
      <c r="B11" s="13" t="s">
        <v>8</v>
      </c>
      <c r="C11" s="49"/>
      <c r="D11" s="11"/>
      <c r="E11" s="11">
        <v>0</v>
      </c>
      <c r="F11" s="11">
        <v>0</v>
      </c>
      <c r="G11" s="51"/>
      <c r="H11" s="11"/>
      <c r="I11" s="11">
        <v>0</v>
      </c>
      <c r="J11" s="11"/>
      <c r="K11" s="31"/>
      <c r="L11" s="17"/>
      <c r="M11" s="17"/>
      <c r="N11" s="17"/>
      <c r="O11" s="15">
        <f t="shared" si="3"/>
        <v>0</v>
      </c>
      <c r="P11" s="16">
        <f t="shared" si="4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67" t="s">
        <v>71</v>
      </c>
      <c r="B12" s="13" t="s">
        <v>9</v>
      </c>
      <c r="C12" s="28">
        <f>C13+C14+C15+C16+C17</f>
        <v>224</v>
      </c>
      <c r="D12" s="27"/>
      <c r="E12" s="27">
        <v>217</v>
      </c>
      <c r="F12" s="27">
        <v>0</v>
      </c>
      <c r="G12" s="50">
        <f aca="true" t="shared" si="6" ref="G12:H12">SUM(G13:G17)</f>
        <v>525</v>
      </c>
      <c r="H12" s="50">
        <f t="shared" si="6"/>
        <v>0</v>
      </c>
      <c r="I12" s="34">
        <f>SUM(I17,I14)</f>
        <v>31</v>
      </c>
      <c r="J12" s="27"/>
      <c r="K12" s="30">
        <f>SUM(K13:K17)</f>
        <v>19.064</v>
      </c>
      <c r="L12" s="17"/>
      <c r="M12" s="17"/>
      <c r="N12" s="17"/>
      <c r="O12" s="15">
        <f t="shared" si="3"/>
        <v>1016.064</v>
      </c>
      <c r="P12" s="16">
        <f t="shared" si="4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67" t="s">
        <v>72</v>
      </c>
      <c r="B13" s="13" t="s">
        <v>10</v>
      </c>
      <c r="C13" s="49"/>
      <c r="D13" s="11"/>
      <c r="E13" s="11">
        <v>0</v>
      </c>
      <c r="F13" s="11">
        <v>0</v>
      </c>
      <c r="G13" s="11">
        <v>490</v>
      </c>
      <c r="H13" s="11"/>
      <c r="I13" s="11"/>
      <c r="J13" s="11"/>
      <c r="K13" s="31"/>
      <c r="L13" s="17"/>
      <c r="M13" s="17"/>
      <c r="N13" s="17"/>
      <c r="O13" s="15">
        <f t="shared" si="3"/>
        <v>490</v>
      </c>
      <c r="P13" s="16">
        <f t="shared" si="4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67" t="s">
        <v>73</v>
      </c>
      <c r="B14" s="13" t="s">
        <v>11</v>
      </c>
      <c r="C14" s="49">
        <v>212</v>
      </c>
      <c r="D14" s="11"/>
      <c r="E14" s="11">
        <v>217</v>
      </c>
      <c r="F14" s="11">
        <v>0</v>
      </c>
      <c r="G14" s="11">
        <v>35</v>
      </c>
      <c r="H14" s="11"/>
      <c r="I14" s="11">
        <v>31</v>
      </c>
      <c r="J14" s="11"/>
      <c r="K14" s="31">
        <v>19.064</v>
      </c>
      <c r="L14" s="17"/>
      <c r="M14" s="17"/>
      <c r="N14" s="17"/>
      <c r="O14" s="15">
        <f t="shared" si="3"/>
        <v>514.064</v>
      </c>
      <c r="P14" s="16">
        <f t="shared" si="4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67" t="s">
        <v>74</v>
      </c>
      <c r="B15" s="13" t="s">
        <v>12</v>
      </c>
      <c r="C15" s="49"/>
      <c r="D15" s="11"/>
      <c r="E15" s="11">
        <v>0</v>
      </c>
      <c r="F15" s="11">
        <v>0</v>
      </c>
      <c r="G15" s="51"/>
      <c r="H15" s="11"/>
      <c r="I15" s="11">
        <v>0</v>
      </c>
      <c r="J15" s="11"/>
      <c r="K15" s="31"/>
      <c r="L15" s="17"/>
      <c r="M15" s="17"/>
      <c r="N15" s="17"/>
      <c r="O15" s="15">
        <f t="shared" si="3"/>
        <v>0</v>
      </c>
      <c r="P15" s="16">
        <f t="shared" si="4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67" t="s">
        <v>75</v>
      </c>
      <c r="B16" s="13" t="s">
        <v>13</v>
      </c>
      <c r="C16" s="49"/>
      <c r="D16" s="11"/>
      <c r="E16" s="11">
        <v>0</v>
      </c>
      <c r="F16" s="11">
        <v>0</v>
      </c>
      <c r="G16" s="51"/>
      <c r="H16" s="11"/>
      <c r="I16" s="11">
        <v>0</v>
      </c>
      <c r="J16" s="11"/>
      <c r="K16" s="31"/>
      <c r="L16" s="17"/>
      <c r="M16" s="17"/>
      <c r="N16" s="17"/>
      <c r="O16" s="15">
        <f t="shared" si="3"/>
        <v>0</v>
      </c>
      <c r="P16" s="16">
        <f t="shared" si="4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67" t="s">
        <v>76</v>
      </c>
      <c r="B17" s="13" t="s">
        <v>14</v>
      </c>
      <c r="C17" s="11">
        <v>12</v>
      </c>
      <c r="D17" s="11"/>
      <c r="E17" s="11">
        <v>0</v>
      </c>
      <c r="F17" s="11">
        <v>0</v>
      </c>
      <c r="G17" s="11"/>
      <c r="H17" s="11"/>
      <c r="I17" s="11">
        <v>0</v>
      </c>
      <c r="J17" s="11"/>
      <c r="K17" s="31"/>
      <c r="L17" s="17"/>
      <c r="M17" s="17"/>
      <c r="N17" s="17"/>
      <c r="O17" s="15">
        <f t="shared" si="3"/>
        <v>12</v>
      </c>
      <c r="P17" s="16">
        <f t="shared" si="4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67" t="s">
        <v>77</v>
      </c>
      <c r="B18" s="13" t="s">
        <v>15</v>
      </c>
      <c r="C18" s="28"/>
      <c r="D18" s="27">
        <f>D20</f>
        <v>28</v>
      </c>
      <c r="E18" s="27">
        <v>0</v>
      </c>
      <c r="F18" s="27">
        <v>26</v>
      </c>
      <c r="G18" s="27">
        <f aca="true" t="shared" si="7" ref="G18:H18">SUM(G19:G21)</f>
        <v>0</v>
      </c>
      <c r="H18" s="27">
        <f t="shared" si="7"/>
        <v>0</v>
      </c>
      <c r="I18" s="27">
        <v>0</v>
      </c>
      <c r="J18" s="27"/>
      <c r="K18" s="30"/>
      <c r="L18" s="17"/>
      <c r="M18" s="17"/>
      <c r="N18" s="17"/>
      <c r="O18" s="15">
        <f t="shared" si="3"/>
        <v>0</v>
      </c>
      <c r="P18" s="16">
        <f t="shared" si="4"/>
        <v>54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67" t="s">
        <v>78</v>
      </c>
      <c r="B19" s="13" t="s">
        <v>16</v>
      </c>
      <c r="C19" s="49"/>
      <c r="D19" s="11"/>
      <c r="E19" s="11">
        <v>0</v>
      </c>
      <c r="F19" s="11">
        <v>0</v>
      </c>
      <c r="G19" s="51"/>
      <c r="H19" s="11"/>
      <c r="I19" s="11">
        <v>0</v>
      </c>
      <c r="J19" s="11"/>
      <c r="K19" s="31"/>
      <c r="L19" s="17"/>
      <c r="M19" s="17"/>
      <c r="N19" s="17"/>
      <c r="O19" s="15">
        <f t="shared" si="3"/>
        <v>0</v>
      </c>
      <c r="P19" s="16">
        <f t="shared" si="4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67" t="s">
        <v>79</v>
      </c>
      <c r="B20" s="13" t="s">
        <v>17</v>
      </c>
      <c r="C20" s="49"/>
      <c r="D20" s="11">
        <v>28</v>
      </c>
      <c r="E20" s="11">
        <v>0</v>
      </c>
      <c r="F20" s="11">
        <v>26</v>
      </c>
      <c r="G20" s="51"/>
      <c r="H20" s="11"/>
      <c r="I20" s="11">
        <v>0</v>
      </c>
      <c r="J20" s="11"/>
      <c r="K20" s="31"/>
      <c r="L20" s="17"/>
      <c r="M20" s="17"/>
      <c r="N20" s="17"/>
      <c r="O20" s="15">
        <f t="shared" si="3"/>
        <v>0</v>
      </c>
      <c r="P20" s="16">
        <f t="shared" si="4"/>
        <v>54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68" t="s">
        <v>80</v>
      </c>
      <c r="B21" s="13" t="s">
        <v>18</v>
      </c>
      <c r="C21" s="49"/>
      <c r="D21" s="11"/>
      <c r="E21" s="11">
        <v>0</v>
      </c>
      <c r="F21" s="11">
        <v>0</v>
      </c>
      <c r="G21" s="51"/>
      <c r="H21" s="11"/>
      <c r="I21" s="11">
        <v>0</v>
      </c>
      <c r="J21" s="11"/>
      <c r="K21" s="31"/>
      <c r="L21" s="17"/>
      <c r="M21" s="17"/>
      <c r="N21" s="17"/>
      <c r="O21" s="15">
        <f t="shared" si="3"/>
        <v>0</v>
      </c>
      <c r="P21" s="16">
        <f t="shared" si="4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69" t="s">
        <v>64</v>
      </c>
      <c r="B22" s="10" t="s">
        <v>19</v>
      </c>
      <c r="C22" s="41">
        <f>C23+C29</f>
        <v>570</v>
      </c>
      <c r="D22" s="28"/>
      <c r="E22" s="27">
        <v>142</v>
      </c>
      <c r="F22" s="27">
        <v>0</v>
      </c>
      <c r="G22" s="27">
        <f aca="true" t="shared" si="8" ref="G22:H22">SUM(G23,G29,G35)</f>
        <v>834</v>
      </c>
      <c r="H22" s="27">
        <f t="shared" si="8"/>
        <v>16</v>
      </c>
      <c r="I22" s="28">
        <f>SUM(I23,I35)</f>
        <v>244</v>
      </c>
      <c r="J22" s="28"/>
      <c r="K22" s="30">
        <f>K23+K29</f>
        <v>970.467</v>
      </c>
      <c r="L22" s="15"/>
      <c r="M22" s="15"/>
      <c r="N22" s="15"/>
      <c r="O22" s="15">
        <f t="shared" si="3"/>
        <v>2760.467</v>
      </c>
      <c r="P22" s="16">
        <f t="shared" si="4"/>
        <v>16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67" t="s">
        <v>66</v>
      </c>
      <c r="B23" s="13" t="s">
        <v>20</v>
      </c>
      <c r="C23" s="28">
        <f>SUM(C24:C28)</f>
        <v>342</v>
      </c>
      <c r="D23" s="27"/>
      <c r="E23" s="27">
        <v>142</v>
      </c>
      <c r="F23" s="27">
        <v>0</v>
      </c>
      <c r="G23" s="27">
        <f aca="true" t="shared" si="9" ref="G23:I23">SUM(G24:G28)</f>
        <v>834</v>
      </c>
      <c r="H23" s="27">
        <f t="shared" si="9"/>
        <v>0</v>
      </c>
      <c r="I23" s="28">
        <f t="shared" si="9"/>
        <v>244</v>
      </c>
      <c r="J23" s="27"/>
      <c r="K23" s="30">
        <f>K25</f>
        <v>970.467</v>
      </c>
      <c r="L23" s="17"/>
      <c r="M23" s="17"/>
      <c r="N23" s="17"/>
      <c r="O23" s="15">
        <f t="shared" si="3"/>
        <v>2532.467</v>
      </c>
      <c r="P23" s="16">
        <f t="shared" si="4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67" t="s">
        <v>67</v>
      </c>
      <c r="B24" s="13" t="s">
        <v>21</v>
      </c>
      <c r="C24" s="49"/>
      <c r="D24" s="11"/>
      <c r="E24" s="11">
        <v>0</v>
      </c>
      <c r="F24" s="11">
        <v>0</v>
      </c>
      <c r="G24" s="51"/>
      <c r="H24" s="11"/>
      <c r="I24" s="11">
        <v>0</v>
      </c>
      <c r="J24" s="11"/>
      <c r="K24" s="31"/>
      <c r="L24" s="17"/>
      <c r="M24" s="17"/>
      <c r="N24" s="17"/>
      <c r="O24" s="15">
        <f t="shared" si="3"/>
        <v>0</v>
      </c>
      <c r="P24" s="16">
        <f t="shared" si="4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67" t="s">
        <v>68</v>
      </c>
      <c r="B25" s="13" t="s">
        <v>22</v>
      </c>
      <c r="C25" s="49">
        <v>342</v>
      </c>
      <c r="D25" s="11"/>
      <c r="E25" s="11">
        <v>142</v>
      </c>
      <c r="F25" s="11">
        <v>0</v>
      </c>
      <c r="G25" s="11">
        <v>834</v>
      </c>
      <c r="H25" s="11"/>
      <c r="I25" s="11">
        <v>244</v>
      </c>
      <c r="J25" s="11"/>
      <c r="K25" s="31">
        <v>970.467</v>
      </c>
      <c r="L25" s="17"/>
      <c r="M25" s="17"/>
      <c r="N25" s="17"/>
      <c r="O25" s="15">
        <f t="shared" si="3"/>
        <v>2532.467</v>
      </c>
      <c r="P25" s="16">
        <f t="shared" si="4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67" t="s">
        <v>69</v>
      </c>
      <c r="B26" s="13" t="s">
        <v>23</v>
      </c>
      <c r="C26" s="49"/>
      <c r="D26" s="11"/>
      <c r="E26" s="11">
        <v>0</v>
      </c>
      <c r="F26" s="11">
        <v>0</v>
      </c>
      <c r="G26" s="51"/>
      <c r="H26" s="11"/>
      <c r="I26" s="11">
        <v>0</v>
      </c>
      <c r="J26" s="11"/>
      <c r="K26" s="31"/>
      <c r="L26" s="17"/>
      <c r="M26" s="17"/>
      <c r="N26" s="17"/>
      <c r="O26" s="15">
        <f t="shared" si="3"/>
        <v>0</v>
      </c>
      <c r="P26" s="16">
        <f t="shared" si="4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67" t="s">
        <v>70</v>
      </c>
      <c r="B27" s="13" t="s">
        <v>24</v>
      </c>
      <c r="C27" s="49"/>
      <c r="D27" s="11"/>
      <c r="E27" s="11">
        <v>0</v>
      </c>
      <c r="F27" s="11">
        <v>0</v>
      </c>
      <c r="G27" s="51"/>
      <c r="H27" s="11"/>
      <c r="I27" s="11">
        <v>0</v>
      </c>
      <c r="J27" s="11"/>
      <c r="K27" s="31"/>
      <c r="L27" s="17"/>
      <c r="M27" s="17"/>
      <c r="N27" s="17"/>
      <c r="O27" s="15">
        <f t="shared" si="3"/>
        <v>0</v>
      </c>
      <c r="P27" s="16">
        <f t="shared" si="4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67" t="s">
        <v>71</v>
      </c>
      <c r="B28" s="13" t="s">
        <v>25</v>
      </c>
      <c r="C28" s="49"/>
      <c r="D28" s="11"/>
      <c r="E28" s="11">
        <v>0</v>
      </c>
      <c r="F28" s="11">
        <v>0</v>
      </c>
      <c r="G28" s="51"/>
      <c r="H28" s="11"/>
      <c r="I28" s="11">
        <v>0</v>
      </c>
      <c r="J28" s="11"/>
      <c r="K28" s="31"/>
      <c r="L28" s="17"/>
      <c r="M28" s="17"/>
      <c r="N28" s="17"/>
      <c r="O28" s="15">
        <f t="shared" si="3"/>
        <v>0</v>
      </c>
      <c r="P28" s="16">
        <f t="shared" si="4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67" t="s">
        <v>72</v>
      </c>
      <c r="B29" s="13" t="s">
        <v>26</v>
      </c>
      <c r="C29" s="28">
        <f>SUM(C30:C34)</f>
        <v>228</v>
      </c>
      <c r="D29" s="27"/>
      <c r="E29" s="27">
        <v>0</v>
      </c>
      <c r="F29" s="27">
        <v>0</v>
      </c>
      <c r="G29" s="27">
        <f aca="true" t="shared" si="10" ref="G29:H29">SUM(G30:G34)</f>
        <v>0</v>
      </c>
      <c r="H29" s="27">
        <f t="shared" si="10"/>
        <v>0</v>
      </c>
      <c r="I29" s="28">
        <f>SUM(I30:I34)</f>
        <v>96</v>
      </c>
      <c r="J29" s="27"/>
      <c r="K29" s="30">
        <v>0</v>
      </c>
      <c r="L29" s="17"/>
      <c r="M29" s="17"/>
      <c r="N29" s="17"/>
      <c r="O29" s="15">
        <f t="shared" si="3"/>
        <v>324</v>
      </c>
      <c r="P29" s="16">
        <f t="shared" si="4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67" t="s">
        <v>73</v>
      </c>
      <c r="B30" s="13" t="s">
        <v>27</v>
      </c>
      <c r="C30" s="49"/>
      <c r="D30" s="11"/>
      <c r="E30" s="11">
        <v>0</v>
      </c>
      <c r="F30" s="11">
        <v>0</v>
      </c>
      <c r="G30" s="51"/>
      <c r="H30" s="11"/>
      <c r="I30" s="11">
        <v>0</v>
      </c>
      <c r="J30" s="11"/>
      <c r="K30" s="31">
        <v>0</v>
      </c>
      <c r="L30" s="17"/>
      <c r="M30" s="17"/>
      <c r="N30" s="17"/>
      <c r="O30" s="15">
        <f t="shared" si="3"/>
        <v>0</v>
      </c>
      <c r="P30" s="16">
        <f t="shared" si="4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67" t="s">
        <v>74</v>
      </c>
      <c r="B31" s="13" t="s">
        <v>28</v>
      </c>
      <c r="C31" s="49">
        <v>48</v>
      </c>
      <c r="D31" s="11"/>
      <c r="E31" s="11">
        <v>0</v>
      </c>
      <c r="F31" s="11">
        <v>0</v>
      </c>
      <c r="G31" s="51"/>
      <c r="H31" s="11"/>
      <c r="I31" s="11">
        <v>96</v>
      </c>
      <c r="J31" s="11"/>
      <c r="K31" s="31">
        <v>0</v>
      </c>
      <c r="L31" s="17"/>
      <c r="M31" s="17"/>
      <c r="N31" s="17"/>
      <c r="O31" s="15">
        <f t="shared" si="3"/>
        <v>144</v>
      </c>
      <c r="P31" s="16">
        <f t="shared" si="4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67" t="s">
        <v>75</v>
      </c>
      <c r="B32" s="13" t="s">
        <v>29</v>
      </c>
      <c r="C32" s="49"/>
      <c r="D32" s="11"/>
      <c r="E32" s="11">
        <v>0</v>
      </c>
      <c r="F32" s="11">
        <v>0</v>
      </c>
      <c r="G32" s="51"/>
      <c r="H32" s="11"/>
      <c r="I32" s="11">
        <v>0</v>
      </c>
      <c r="J32" s="11"/>
      <c r="K32" s="31"/>
      <c r="L32" s="17"/>
      <c r="M32" s="17"/>
      <c r="N32" s="17"/>
      <c r="O32" s="15">
        <f t="shared" si="3"/>
        <v>0</v>
      </c>
      <c r="P32" s="16">
        <f t="shared" si="4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67" t="s">
        <v>76</v>
      </c>
      <c r="B33" s="13" t="s">
        <v>30</v>
      </c>
      <c r="C33" s="49"/>
      <c r="D33" s="11"/>
      <c r="E33" s="11">
        <v>0</v>
      </c>
      <c r="F33" s="11">
        <v>0</v>
      </c>
      <c r="G33" s="51"/>
      <c r="H33" s="11"/>
      <c r="I33" s="11">
        <v>0</v>
      </c>
      <c r="J33" s="11"/>
      <c r="K33" s="31"/>
      <c r="L33" s="17"/>
      <c r="M33" s="17"/>
      <c r="N33" s="17"/>
      <c r="O33" s="15">
        <f t="shared" si="3"/>
        <v>0</v>
      </c>
      <c r="P33" s="16">
        <f t="shared" si="4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67" t="s">
        <v>77</v>
      </c>
      <c r="B34" s="13" t="s">
        <v>31</v>
      </c>
      <c r="C34" s="49">
        <v>180</v>
      </c>
      <c r="D34" s="11"/>
      <c r="E34" s="11">
        <v>0</v>
      </c>
      <c r="F34" s="11">
        <v>0</v>
      </c>
      <c r="G34" s="51"/>
      <c r="H34" s="11"/>
      <c r="I34" s="11">
        <v>0</v>
      </c>
      <c r="J34" s="11"/>
      <c r="K34" s="31"/>
      <c r="L34" s="17"/>
      <c r="M34" s="17"/>
      <c r="N34" s="17"/>
      <c r="O34" s="15">
        <f t="shared" si="3"/>
        <v>180</v>
      </c>
      <c r="P34" s="16">
        <f t="shared" si="4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67" t="s">
        <v>78</v>
      </c>
      <c r="B35" s="13" t="s">
        <v>32</v>
      </c>
      <c r="C35" s="28"/>
      <c r="D35" s="27"/>
      <c r="E35" s="27">
        <v>0</v>
      </c>
      <c r="F35" s="27">
        <v>0</v>
      </c>
      <c r="G35" s="27">
        <f aca="true" t="shared" si="11" ref="G35:H35">SUM(G36:G38)</f>
        <v>0</v>
      </c>
      <c r="H35" s="27">
        <f t="shared" si="11"/>
        <v>16</v>
      </c>
      <c r="I35" s="27">
        <v>0</v>
      </c>
      <c r="J35" s="27"/>
      <c r="K35" s="30"/>
      <c r="L35" s="17"/>
      <c r="M35" s="17"/>
      <c r="N35" s="17"/>
      <c r="O35" s="15">
        <f t="shared" si="3"/>
        <v>0</v>
      </c>
      <c r="P35" s="16">
        <f t="shared" si="4"/>
        <v>16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68" t="s">
        <v>81</v>
      </c>
      <c r="B36" s="13" t="s">
        <v>33</v>
      </c>
      <c r="C36" s="49"/>
      <c r="D36" s="11"/>
      <c r="E36" s="11">
        <v>0</v>
      </c>
      <c r="F36" s="11">
        <v>0</v>
      </c>
      <c r="G36" s="51"/>
      <c r="H36" s="11">
        <v>16</v>
      </c>
      <c r="I36" s="11">
        <v>0</v>
      </c>
      <c r="J36" s="11"/>
      <c r="K36" s="31"/>
      <c r="L36" s="17"/>
      <c r="M36" s="17"/>
      <c r="N36" s="17"/>
      <c r="O36" s="15">
        <f t="shared" si="3"/>
        <v>0</v>
      </c>
      <c r="P36" s="16">
        <f t="shared" si="4"/>
        <v>16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67" t="s">
        <v>79</v>
      </c>
      <c r="B37" s="13" t="s">
        <v>34</v>
      </c>
      <c r="C37" s="49"/>
      <c r="E37" s="11">
        <v>0</v>
      </c>
      <c r="F37" s="11">
        <v>0</v>
      </c>
      <c r="G37" s="51"/>
      <c r="H37" s="11"/>
      <c r="I37" s="11">
        <v>0</v>
      </c>
      <c r="J37" s="11"/>
      <c r="K37" s="31"/>
      <c r="L37" s="17"/>
      <c r="M37" s="17"/>
      <c r="N37" s="17"/>
      <c r="O37" s="15">
        <f t="shared" si="3"/>
        <v>0</v>
      </c>
      <c r="P37" s="16">
        <f t="shared" si="4"/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68" t="s">
        <v>80</v>
      </c>
      <c r="B38" s="13" t="s">
        <v>35</v>
      </c>
      <c r="C38" s="49"/>
      <c r="D38" s="11"/>
      <c r="E38" s="11">
        <v>0</v>
      </c>
      <c r="F38" s="11">
        <v>0</v>
      </c>
      <c r="G38" s="51"/>
      <c r="H38" s="11"/>
      <c r="I38" s="11">
        <v>0</v>
      </c>
      <c r="J38" s="11"/>
      <c r="K38" s="31"/>
      <c r="L38" s="17"/>
      <c r="M38" s="17"/>
      <c r="N38" s="17"/>
      <c r="O38" s="15">
        <f t="shared" si="3"/>
        <v>0</v>
      </c>
      <c r="P38" s="16">
        <f t="shared" si="4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66" t="s">
        <v>82</v>
      </c>
      <c r="B39" s="10" t="s">
        <v>36</v>
      </c>
      <c r="C39" s="49"/>
      <c r="D39" s="11"/>
      <c r="E39" s="11">
        <v>0</v>
      </c>
      <c r="F39" s="11">
        <v>0</v>
      </c>
      <c r="G39" s="51"/>
      <c r="H39" s="11"/>
      <c r="I39" s="11">
        <v>0</v>
      </c>
      <c r="J39" s="11"/>
      <c r="K39" s="31"/>
      <c r="L39" s="15"/>
      <c r="M39" s="15"/>
      <c r="N39" s="15"/>
      <c r="O39" s="15">
        <f t="shared" si="3"/>
        <v>0</v>
      </c>
      <c r="P39" s="16">
        <f t="shared" si="4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69" t="s">
        <v>83</v>
      </c>
      <c r="B40" s="10" t="s">
        <v>37</v>
      </c>
      <c r="C40" s="49">
        <v>1708</v>
      </c>
      <c r="D40" s="11"/>
      <c r="E40" s="27">
        <v>140</v>
      </c>
      <c r="F40" s="27">
        <v>0</v>
      </c>
      <c r="G40" s="28">
        <v>4784</v>
      </c>
      <c r="H40" s="11"/>
      <c r="I40" s="11">
        <v>1877</v>
      </c>
      <c r="J40" s="11"/>
      <c r="K40" s="31">
        <v>7.379</v>
      </c>
      <c r="L40" s="15"/>
      <c r="M40" s="15"/>
      <c r="N40" s="15"/>
      <c r="O40" s="15">
        <f t="shared" si="3"/>
        <v>8516.379</v>
      </c>
      <c r="P40" s="16">
        <f t="shared" si="4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69" t="s">
        <v>84</v>
      </c>
      <c r="B41" s="10" t="s">
        <v>38</v>
      </c>
      <c r="C41" s="49"/>
      <c r="D41" s="11"/>
      <c r="E41" s="11">
        <v>0</v>
      </c>
      <c r="F41" s="11">
        <v>0</v>
      </c>
      <c r="G41" s="51"/>
      <c r="H41" s="11"/>
      <c r="I41" s="11">
        <v>0</v>
      </c>
      <c r="J41" s="11"/>
      <c r="K41" s="31"/>
      <c r="L41" s="15"/>
      <c r="M41" s="15"/>
      <c r="N41" s="15"/>
      <c r="O41" s="15">
        <f t="shared" si="3"/>
        <v>0</v>
      </c>
      <c r="P41" s="16">
        <f t="shared" si="4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69" t="s">
        <v>85</v>
      </c>
      <c r="B42" s="10" t="s">
        <v>39</v>
      </c>
      <c r="C42" s="49"/>
      <c r="D42" s="11"/>
      <c r="E42" s="11">
        <v>0</v>
      </c>
      <c r="F42" s="11">
        <v>0</v>
      </c>
      <c r="G42" s="51"/>
      <c r="H42" s="11"/>
      <c r="I42" s="11">
        <v>0</v>
      </c>
      <c r="J42" s="11"/>
      <c r="K42" s="31"/>
      <c r="L42" s="15"/>
      <c r="M42" s="15"/>
      <c r="N42" s="15"/>
      <c r="O42" s="15">
        <f t="shared" si="3"/>
        <v>0</v>
      </c>
      <c r="P42" s="16">
        <f t="shared" si="4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69" t="s">
        <v>86</v>
      </c>
      <c r="B43" s="10" t="s">
        <v>40</v>
      </c>
      <c r="C43" s="11"/>
      <c r="D43" s="11"/>
      <c r="E43" s="11">
        <v>0</v>
      </c>
      <c r="F43" s="11">
        <v>0</v>
      </c>
      <c r="G43" s="51"/>
      <c r="H43" s="11"/>
      <c r="I43" s="11">
        <v>0</v>
      </c>
      <c r="J43" s="11"/>
      <c r="K43" s="31"/>
      <c r="L43" s="15"/>
      <c r="M43" s="15"/>
      <c r="N43" s="15"/>
      <c r="O43" s="15">
        <f t="shared" si="3"/>
        <v>0</v>
      </c>
      <c r="P43" s="16">
        <f t="shared" si="4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69" t="s">
        <v>87</v>
      </c>
      <c r="B44" s="10" t="s">
        <v>41</v>
      </c>
      <c r="C44" s="11"/>
      <c r="D44" s="11"/>
      <c r="E44" s="11">
        <v>0</v>
      </c>
      <c r="F44" s="11">
        <v>0</v>
      </c>
      <c r="G44" s="51"/>
      <c r="H44" s="11"/>
      <c r="I44" s="11">
        <v>0</v>
      </c>
      <c r="J44" s="11"/>
      <c r="K44" s="31"/>
      <c r="L44" s="15"/>
      <c r="M44" s="15"/>
      <c r="N44" s="15"/>
      <c r="O44" s="15">
        <f t="shared" si="3"/>
        <v>0</v>
      </c>
      <c r="P44" s="16">
        <f t="shared" si="4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5">
      <c r="A45" s="70" t="s">
        <v>88</v>
      </c>
      <c r="B45" s="12" t="s">
        <v>42</v>
      </c>
      <c r="C45" s="27">
        <f>C6+C12+C23+C29+C40</f>
        <v>39846</v>
      </c>
      <c r="D45" s="27">
        <f>D20</f>
        <v>28</v>
      </c>
      <c r="E45" s="27">
        <v>27618</v>
      </c>
      <c r="F45" s="27">
        <v>26</v>
      </c>
      <c r="G45" s="27">
        <f aca="true" t="shared" si="12" ref="G45:H45">SUM(G4,G39:G44)</f>
        <v>10024</v>
      </c>
      <c r="H45" s="27">
        <f t="shared" si="12"/>
        <v>16</v>
      </c>
      <c r="I45" s="28">
        <f>SUM(I4,I40)</f>
        <v>6247</v>
      </c>
      <c r="J45" s="27"/>
      <c r="K45" s="61">
        <f>K4+K40</f>
        <v>4234.155</v>
      </c>
      <c r="L45" s="19"/>
      <c r="M45" s="19"/>
      <c r="N45" s="19"/>
      <c r="O45" s="19">
        <f t="shared" si="3"/>
        <v>87969.155</v>
      </c>
      <c r="P45" s="20">
        <f t="shared" si="4"/>
        <v>70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43</v>
      </c>
      <c r="E74" s="5"/>
      <c r="F74" s="5"/>
      <c r="G74" s="5"/>
      <c r="H74" s="5"/>
      <c r="I74" s="5"/>
      <c r="J74" s="5"/>
      <c r="K74" s="5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44</v>
      </c>
      <c r="E75" s="5"/>
      <c r="F75" s="5"/>
      <c r="G75" s="5"/>
      <c r="H75" s="5"/>
      <c r="I75" s="5"/>
      <c r="J75" s="5"/>
      <c r="K75" s="5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45</v>
      </c>
      <c r="E76" s="5"/>
      <c r="F76" s="5"/>
      <c r="G76" s="5"/>
      <c r="H76" s="5"/>
      <c r="I76" s="5"/>
      <c r="J76" s="5"/>
      <c r="K76" s="5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46</v>
      </c>
      <c r="E77" s="5"/>
      <c r="F77" s="5"/>
      <c r="G77" s="5"/>
      <c r="H77" s="5"/>
      <c r="I77" s="5"/>
      <c r="J77" s="5"/>
      <c r="K77" s="5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47</v>
      </c>
      <c r="E78" s="5"/>
      <c r="F78" s="5"/>
      <c r="G78" s="5"/>
      <c r="H78" s="5"/>
      <c r="I78" s="5"/>
      <c r="J78" s="5"/>
      <c r="K78" s="5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4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48</v>
      </c>
      <c r="E116" s="5"/>
      <c r="F116" s="5"/>
      <c r="G116" s="5"/>
      <c r="H116" s="5"/>
      <c r="I116" s="5"/>
      <c r="J116" s="5"/>
      <c r="K116" s="5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49</v>
      </c>
      <c r="E117" s="5"/>
      <c r="F117" s="5"/>
      <c r="G117" s="5"/>
      <c r="H117" s="5"/>
      <c r="I117" s="5"/>
      <c r="J117" s="5"/>
      <c r="K117" s="5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50</v>
      </c>
      <c r="E118" s="5"/>
      <c r="F118" s="5"/>
      <c r="G118" s="5"/>
      <c r="H118" s="5"/>
      <c r="I118" s="5"/>
      <c r="J118" s="5"/>
      <c r="K118" s="5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51</v>
      </c>
      <c r="E120" s="5"/>
      <c r="F120" s="5"/>
      <c r="G120" s="5"/>
      <c r="H120" s="5"/>
      <c r="I120" s="5"/>
      <c r="J120" s="5"/>
      <c r="K120" s="5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52</v>
      </c>
      <c r="E121" s="5"/>
      <c r="F121" s="5"/>
      <c r="G121" s="5"/>
      <c r="H121" s="5"/>
      <c r="I121" s="5"/>
      <c r="J121" s="5"/>
      <c r="K121" s="54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53</v>
      </c>
      <c r="E122" s="5"/>
      <c r="F122" s="5"/>
      <c r="G122" s="5"/>
      <c r="H122" s="5"/>
      <c r="I122" s="5"/>
      <c r="J122" s="5"/>
      <c r="K122" s="5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54</v>
      </c>
      <c r="E123" s="5"/>
      <c r="F123" s="5"/>
      <c r="G123" s="5"/>
      <c r="H123" s="5"/>
      <c r="I123" s="5"/>
      <c r="J123" s="5"/>
      <c r="K123" s="5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55</v>
      </c>
      <c r="E124" s="5"/>
      <c r="F124" s="5"/>
      <c r="G124" s="5"/>
      <c r="H124" s="5"/>
      <c r="I124" s="5"/>
      <c r="J124" s="5"/>
      <c r="K124" s="54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56</v>
      </c>
      <c r="E125" s="5"/>
      <c r="F125" s="5"/>
      <c r="G125" s="5"/>
      <c r="H125" s="5"/>
      <c r="I125" s="5"/>
      <c r="J125" s="5"/>
      <c r="K125" s="54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57</v>
      </c>
      <c r="E126" s="5"/>
      <c r="F126" s="5"/>
      <c r="G126" s="5"/>
      <c r="H126" s="5"/>
      <c r="I126" s="5"/>
      <c r="J126" s="5"/>
      <c r="K126" s="54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58</v>
      </c>
      <c r="E127" s="5"/>
      <c r="F127" s="5"/>
      <c r="G127" s="5"/>
      <c r="H127" s="5"/>
      <c r="I127" s="5"/>
      <c r="J127" s="5"/>
      <c r="K127" s="5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7"/>
  <sheetViews>
    <sheetView zoomScale="80" zoomScaleNormal="8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4" customWidth="1"/>
    <col min="12" max="16" width="15.421875" style="5" customWidth="1"/>
    <col min="17" max="16384" width="9.140625" style="5" customWidth="1"/>
  </cols>
  <sheetData>
    <row r="1" ht="15">
      <c r="A1" s="14" t="s">
        <v>105</v>
      </c>
    </row>
    <row r="2" spans="1:16" s="7" customFormat="1" ht="15" customHeight="1">
      <c r="A2" s="8"/>
      <c r="B2" s="9"/>
      <c r="C2" s="64" t="s">
        <v>43</v>
      </c>
      <c r="D2" s="65"/>
      <c r="E2" s="64" t="s">
        <v>44</v>
      </c>
      <c r="F2" s="65"/>
      <c r="G2" s="64" t="s">
        <v>45</v>
      </c>
      <c r="H2" s="65"/>
      <c r="I2" s="64" t="s">
        <v>46</v>
      </c>
      <c r="J2" s="65"/>
      <c r="K2" s="64" t="s">
        <v>47</v>
      </c>
      <c r="L2" s="65"/>
      <c r="M2" s="64" t="s">
        <v>62</v>
      </c>
      <c r="N2" s="65"/>
      <c r="O2" s="64" t="s">
        <v>59</v>
      </c>
      <c r="P2" s="71"/>
    </row>
    <row r="3" spans="1:16" s="7" customFormat="1" ht="15">
      <c r="A3" s="21"/>
      <c r="B3" s="22"/>
      <c r="C3" s="22" t="s">
        <v>60</v>
      </c>
      <c r="D3" s="22" t="s">
        <v>61</v>
      </c>
      <c r="E3" s="22" t="s">
        <v>60</v>
      </c>
      <c r="F3" s="22" t="s">
        <v>61</v>
      </c>
      <c r="G3" s="22" t="s">
        <v>60</v>
      </c>
      <c r="H3" s="22" t="s">
        <v>61</v>
      </c>
      <c r="I3" s="22" t="s">
        <v>60</v>
      </c>
      <c r="J3" s="22" t="s">
        <v>61</v>
      </c>
      <c r="K3" s="22" t="s">
        <v>60</v>
      </c>
      <c r="L3" s="22" t="s">
        <v>61</v>
      </c>
      <c r="M3" s="22" t="s">
        <v>60</v>
      </c>
      <c r="N3" s="22" t="s">
        <v>61</v>
      </c>
      <c r="O3" s="22" t="s">
        <v>60</v>
      </c>
      <c r="P3" s="23" t="s">
        <v>61</v>
      </c>
    </row>
    <row r="4" spans="1:46" s="1" customFormat="1" ht="15">
      <c r="A4" s="66" t="s">
        <v>63</v>
      </c>
      <c r="B4" s="10" t="s">
        <v>1</v>
      </c>
      <c r="C4" s="52">
        <v>35125</v>
      </c>
      <c r="D4" s="52"/>
      <c r="E4" s="15">
        <v>16454</v>
      </c>
      <c r="F4" s="27"/>
      <c r="G4" s="27">
        <f>G5+G22</f>
        <v>4880</v>
      </c>
      <c r="H4" s="27">
        <v>16</v>
      </c>
      <c r="I4" s="32">
        <f>SUM(I5,I22,I29)</f>
        <v>2857</v>
      </c>
      <c r="J4" s="36"/>
      <c r="K4" s="30">
        <f>K5+K22</f>
        <v>10672</v>
      </c>
      <c r="L4" s="15"/>
      <c r="M4" s="15"/>
      <c r="N4" s="15"/>
      <c r="O4" s="15">
        <f>C4+E4+G4+I4+K4+M4</f>
        <v>69988</v>
      </c>
      <c r="P4" s="16">
        <f>D4+F4+H4+J4+L4+N4</f>
        <v>16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66" t="s">
        <v>64</v>
      </c>
      <c r="B5" s="10" t="s">
        <v>2</v>
      </c>
      <c r="C5" s="52">
        <v>34022</v>
      </c>
      <c r="D5" s="52"/>
      <c r="E5" s="15">
        <v>16160</v>
      </c>
      <c r="F5" s="27"/>
      <c r="G5" s="27">
        <f>G6+G12</f>
        <v>2807</v>
      </c>
      <c r="H5" s="27"/>
      <c r="I5" s="32">
        <f>SUM(I12,I6)</f>
        <v>1726</v>
      </c>
      <c r="J5" s="36"/>
      <c r="K5" s="30">
        <f>K6+K12</f>
        <v>9493</v>
      </c>
      <c r="L5" s="15"/>
      <c r="M5" s="15"/>
      <c r="N5" s="15"/>
      <c r="O5" s="15">
        <f aca="true" t="shared" si="0" ref="O5:O45">C5+E5+G5+I5+K5+M5</f>
        <v>64208</v>
      </c>
      <c r="P5" s="16">
        <f aca="true" t="shared" si="1" ref="P5:P45">D5+F5+H5+J5+L5+N5</f>
        <v>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67" t="s">
        <v>65</v>
      </c>
      <c r="B6" s="13" t="s">
        <v>3</v>
      </c>
      <c r="C6" s="11">
        <v>33284</v>
      </c>
      <c r="D6" s="11"/>
      <c r="E6" s="17">
        <v>15969</v>
      </c>
      <c r="F6" s="27"/>
      <c r="G6" s="27">
        <f>G7+G10</f>
        <v>2694</v>
      </c>
      <c r="H6" s="27"/>
      <c r="I6" s="32">
        <f>SUM(I7:I11)</f>
        <v>1632</v>
      </c>
      <c r="J6" s="36"/>
      <c r="K6" s="30">
        <f>SUM(K7:K11)</f>
        <v>9457</v>
      </c>
      <c r="L6" s="17"/>
      <c r="M6" s="17"/>
      <c r="N6" s="17"/>
      <c r="O6" s="15">
        <f t="shared" si="0"/>
        <v>63036</v>
      </c>
      <c r="P6" s="16">
        <f t="shared" si="1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67" t="s">
        <v>66</v>
      </c>
      <c r="B7" s="13" t="s">
        <v>4</v>
      </c>
      <c r="C7" s="11">
        <v>29311</v>
      </c>
      <c r="D7" s="11"/>
      <c r="E7" s="17">
        <v>10332</v>
      </c>
      <c r="F7" s="11"/>
      <c r="G7" s="11">
        <v>2669</v>
      </c>
      <c r="H7" s="11"/>
      <c r="I7" s="11">
        <v>1541</v>
      </c>
      <c r="J7" s="37"/>
      <c r="K7" s="31">
        <v>9457</v>
      </c>
      <c r="L7" s="17"/>
      <c r="M7" s="17"/>
      <c r="N7" s="17"/>
      <c r="O7" s="15">
        <f t="shared" si="0"/>
        <v>53310</v>
      </c>
      <c r="P7" s="16">
        <f t="shared" si="1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67" t="s">
        <v>67</v>
      </c>
      <c r="B8" s="13" t="s">
        <v>5</v>
      </c>
      <c r="C8" s="11"/>
      <c r="D8" s="11"/>
      <c r="E8" s="17">
        <v>0</v>
      </c>
      <c r="F8" s="11"/>
      <c r="G8" s="11"/>
      <c r="H8" s="11"/>
      <c r="I8" s="11">
        <v>0</v>
      </c>
      <c r="J8" s="37"/>
      <c r="K8" s="31"/>
      <c r="L8" s="17"/>
      <c r="M8" s="17"/>
      <c r="N8" s="17"/>
      <c r="O8" s="15">
        <f t="shared" si="0"/>
        <v>0</v>
      </c>
      <c r="P8" s="16">
        <f t="shared" si="1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67" t="s">
        <v>68</v>
      </c>
      <c r="B9" s="13" t="s">
        <v>6</v>
      </c>
      <c r="C9" s="11">
        <v>3865</v>
      </c>
      <c r="D9" s="11"/>
      <c r="E9" s="17">
        <v>197</v>
      </c>
      <c r="F9" s="11"/>
      <c r="G9" s="11"/>
      <c r="H9" s="11"/>
      <c r="I9" s="11">
        <v>0</v>
      </c>
      <c r="J9" s="37"/>
      <c r="K9" s="31">
        <v>0</v>
      </c>
      <c r="L9" s="17"/>
      <c r="M9" s="17"/>
      <c r="N9" s="17"/>
      <c r="O9" s="15">
        <f t="shared" si="0"/>
        <v>4062</v>
      </c>
      <c r="P9" s="16">
        <f t="shared" si="1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67" t="s">
        <v>69</v>
      </c>
      <c r="B10" s="13" t="s">
        <v>7</v>
      </c>
      <c r="C10" s="11"/>
      <c r="D10" s="11"/>
      <c r="E10" s="17">
        <v>5440</v>
      </c>
      <c r="F10" s="11"/>
      <c r="G10" s="11">
        <v>25</v>
      </c>
      <c r="H10" s="11"/>
      <c r="I10" s="11">
        <v>91</v>
      </c>
      <c r="J10" s="37"/>
      <c r="K10" s="31"/>
      <c r="L10" s="17"/>
      <c r="M10" s="17"/>
      <c r="N10" s="17"/>
      <c r="O10" s="15">
        <f t="shared" si="0"/>
        <v>5556</v>
      </c>
      <c r="P10" s="16">
        <f t="shared" si="1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67" t="s">
        <v>70</v>
      </c>
      <c r="B11" s="13" t="s">
        <v>8</v>
      </c>
      <c r="C11" s="11">
        <v>108</v>
      </c>
      <c r="D11" s="11"/>
      <c r="E11" s="17"/>
      <c r="F11" s="11"/>
      <c r="G11" s="11"/>
      <c r="H11" s="11"/>
      <c r="I11" s="11">
        <v>0</v>
      </c>
      <c r="J11" s="37"/>
      <c r="K11" s="31"/>
      <c r="L11" s="17"/>
      <c r="M11" s="17"/>
      <c r="N11" s="17"/>
      <c r="O11" s="15">
        <f t="shared" si="0"/>
        <v>108</v>
      </c>
      <c r="P11" s="16">
        <f t="shared" si="1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67" t="s">
        <v>71</v>
      </c>
      <c r="B12" s="13" t="s">
        <v>9</v>
      </c>
      <c r="C12" s="11">
        <v>738</v>
      </c>
      <c r="D12" s="11"/>
      <c r="E12" s="17">
        <v>191</v>
      </c>
      <c r="F12" s="27"/>
      <c r="G12" s="27">
        <v>113</v>
      </c>
      <c r="H12" s="27"/>
      <c r="I12" s="34">
        <f>SUM(I13:I17)</f>
        <v>94</v>
      </c>
      <c r="J12" s="36"/>
      <c r="K12" s="30">
        <f>SUM(K13:K17)</f>
        <v>36</v>
      </c>
      <c r="L12" s="17"/>
      <c r="M12" s="17"/>
      <c r="N12" s="17"/>
      <c r="O12" s="15">
        <f t="shared" si="0"/>
        <v>1172</v>
      </c>
      <c r="P12" s="16">
        <f t="shared" si="1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67" t="s">
        <v>72</v>
      </c>
      <c r="B13" s="13" t="s">
        <v>10</v>
      </c>
      <c r="C13" s="11"/>
      <c r="D13" s="11"/>
      <c r="E13" s="17">
        <v>0</v>
      </c>
      <c r="F13" s="11"/>
      <c r="G13" s="11"/>
      <c r="H13" s="11"/>
      <c r="I13" s="11">
        <v>0</v>
      </c>
      <c r="J13" s="37"/>
      <c r="K13" s="31">
        <v>0</v>
      </c>
      <c r="L13" s="17"/>
      <c r="M13" s="17"/>
      <c r="N13" s="17"/>
      <c r="O13" s="15">
        <f t="shared" si="0"/>
        <v>0</v>
      </c>
      <c r="P13" s="16">
        <f t="shared" si="1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67" t="s">
        <v>73</v>
      </c>
      <c r="B14" s="13" t="s">
        <v>11</v>
      </c>
      <c r="C14" s="11">
        <v>211</v>
      </c>
      <c r="D14" s="11"/>
      <c r="E14" s="17">
        <v>191</v>
      </c>
      <c r="F14" s="11"/>
      <c r="G14" s="11">
        <v>57</v>
      </c>
      <c r="H14" s="11"/>
      <c r="I14" s="11">
        <v>94</v>
      </c>
      <c r="J14" s="37"/>
      <c r="K14" s="31">
        <v>36</v>
      </c>
      <c r="L14" s="17"/>
      <c r="M14" s="17"/>
      <c r="N14" s="17"/>
      <c r="O14" s="15">
        <f t="shared" si="0"/>
        <v>589</v>
      </c>
      <c r="P14" s="16">
        <f t="shared" si="1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67" t="s">
        <v>74</v>
      </c>
      <c r="B15" s="13" t="s">
        <v>12</v>
      </c>
      <c r="C15" s="11"/>
      <c r="D15" s="11"/>
      <c r="E15" s="17">
        <v>0</v>
      </c>
      <c r="F15" s="11"/>
      <c r="G15" s="11"/>
      <c r="H15" s="11"/>
      <c r="I15" s="11">
        <v>0</v>
      </c>
      <c r="J15" s="37"/>
      <c r="K15" s="31"/>
      <c r="L15" s="17"/>
      <c r="M15" s="17"/>
      <c r="N15" s="17"/>
      <c r="O15" s="15">
        <f t="shared" si="0"/>
        <v>0</v>
      </c>
      <c r="P15" s="16">
        <f t="shared" si="1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67" t="s">
        <v>75</v>
      </c>
      <c r="B16" s="13" t="s">
        <v>13</v>
      </c>
      <c r="C16" s="11"/>
      <c r="D16" s="11"/>
      <c r="E16" s="17">
        <v>0</v>
      </c>
      <c r="F16" s="11"/>
      <c r="G16" s="11"/>
      <c r="H16" s="11"/>
      <c r="I16" s="11">
        <v>0</v>
      </c>
      <c r="J16" s="37"/>
      <c r="K16" s="31"/>
      <c r="L16" s="17"/>
      <c r="M16" s="17"/>
      <c r="N16" s="17"/>
      <c r="O16" s="15">
        <f t="shared" si="0"/>
        <v>0</v>
      </c>
      <c r="P16" s="16">
        <f t="shared" si="1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67" t="s">
        <v>76</v>
      </c>
      <c r="B17" s="13" t="s">
        <v>14</v>
      </c>
      <c r="C17" s="11">
        <v>527</v>
      </c>
      <c r="D17" s="11"/>
      <c r="E17" s="17">
        <v>0</v>
      </c>
      <c r="F17" s="11"/>
      <c r="G17" s="11">
        <v>56</v>
      </c>
      <c r="H17" s="11"/>
      <c r="I17" s="11">
        <v>0</v>
      </c>
      <c r="J17" s="37"/>
      <c r="K17" s="31">
        <v>0</v>
      </c>
      <c r="L17" s="17"/>
      <c r="M17" s="17"/>
      <c r="N17" s="17"/>
      <c r="O17" s="15">
        <f t="shared" si="0"/>
        <v>583</v>
      </c>
      <c r="P17" s="16">
        <f t="shared" si="1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67" t="s">
        <v>77</v>
      </c>
      <c r="B18" s="13" t="s">
        <v>15</v>
      </c>
      <c r="C18" s="11"/>
      <c r="D18" s="11"/>
      <c r="E18" s="17">
        <v>0</v>
      </c>
      <c r="F18" s="27"/>
      <c r="G18" s="27"/>
      <c r="H18" s="27"/>
      <c r="I18" s="27">
        <v>0</v>
      </c>
      <c r="J18" s="36"/>
      <c r="K18" s="30"/>
      <c r="L18" s="17"/>
      <c r="M18" s="17"/>
      <c r="N18" s="17"/>
      <c r="O18" s="15">
        <f t="shared" si="0"/>
        <v>0</v>
      </c>
      <c r="P18" s="16">
        <f t="shared" si="1"/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67" t="s">
        <v>78</v>
      </c>
      <c r="B19" s="13" t="s">
        <v>16</v>
      </c>
      <c r="C19" s="11"/>
      <c r="D19" s="11"/>
      <c r="E19" s="17">
        <v>0</v>
      </c>
      <c r="F19" s="11"/>
      <c r="G19" s="11"/>
      <c r="H19" s="11"/>
      <c r="I19" s="11">
        <v>0</v>
      </c>
      <c r="J19" s="37"/>
      <c r="K19" s="31"/>
      <c r="L19" s="17"/>
      <c r="M19" s="17"/>
      <c r="N19" s="17"/>
      <c r="O19" s="15">
        <f t="shared" si="0"/>
        <v>0</v>
      </c>
      <c r="P19" s="16">
        <f t="shared" si="1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67" t="s">
        <v>79</v>
      </c>
      <c r="B20" s="13" t="s">
        <v>17</v>
      </c>
      <c r="C20" s="11"/>
      <c r="D20" s="11"/>
      <c r="E20" s="17">
        <v>0</v>
      </c>
      <c r="F20" s="11"/>
      <c r="G20" s="11"/>
      <c r="H20" s="11"/>
      <c r="I20" s="11">
        <v>0</v>
      </c>
      <c r="J20" s="37"/>
      <c r="K20" s="31"/>
      <c r="L20" s="17"/>
      <c r="M20" s="17"/>
      <c r="N20" s="17"/>
      <c r="O20" s="15">
        <f t="shared" si="0"/>
        <v>0</v>
      </c>
      <c r="P20" s="16">
        <f t="shared" si="1"/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68" t="s">
        <v>80</v>
      </c>
      <c r="B21" s="13" t="s">
        <v>18</v>
      </c>
      <c r="C21" s="11"/>
      <c r="D21" s="11"/>
      <c r="E21" s="17">
        <v>0</v>
      </c>
      <c r="F21" s="11"/>
      <c r="G21" s="11"/>
      <c r="H21" s="11"/>
      <c r="I21" s="11">
        <v>0</v>
      </c>
      <c r="J21" s="37"/>
      <c r="K21" s="31"/>
      <c r="L21" s="17"/>
      <c r="M21" s="17"/>
      <c r="N21" s="17"/>
      <c r="O21" s="15">
        <f t="shared" si="0"/>
        <v>0</v>
      </c>
      <c r="P21" s="16">
        <f t="shared" si="1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69" t="s">
        <v>64</v>
      </c>
      <c r="B22" s="10" t="s">
        <v>19</v>
      </c>
      <c r="C22" s="52">
        <v>1103</v>
      </c>
      <c r="D22" s="52"/>
      <c r="E22" s="15">
        <v>294</v>
      </c>
      <c r="F22" s="27"/>
      <c r="G22" s="27">
        <f>G23</f>
        <v>2073</v>
      </c>
      <c r="H22" s="27">
        <v>16</v>
      </c>
      <c r="I22" s="28">
        <f>SUM(I23,I35)</f>
        <v>905</v>
      </c>
      <c r="J22" s="38"/>
      <c r="K22" s="30">
        <f>K23+K29</f>
        <v>1179</v>
      </c>
      <c r="L22" s="15"/>
      <c r="M22" s="15"/>
      <c r="N22" s="15"/>
      <c r="O22" s="15">
        <f t="shared" si="0"/>
        <v>5554</v>
      </c>
      <c r="P22" s="16">
        <f t="shared" si="1"/>
        <v>16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67" t="s">
        <v>66</v>
      </c>
      <c r="B23" s="13" t="s">
        <v>20</v>
      </c>
      <c r="C23" s="11">
        <v>988</v>
      </c>
      <c r="D23" s="11"/>
      <c r="E23" s="17">
        <v>294</v>
      </c>
      <c r="F23" s="27"/>
      <c r="G23" s="27">
        <f>G25</f>
        <v>2073</v>
      </c>
      <c r="H23" s="27"/>
      <c r="I23" s="28">
        <f aca="true" t="shared" si="2" ref="I23">SUM(I24:I28)</f>
        <v>905</v>
      </c>
      <c r="J23" s="36"/>
      <c r="K23" s="30">
        <f>K25</f>
        <v>1179</v>
      </c>
      <c r="L23" s="17"/>
      <c r="M23" s="17"/>
      <c r="N23" s="17"/>
      <c r="O23" s="15">
        <f t="shared" si="0"/>
        <v>5439</v>
      </c>
      <c r="P23" s="16">
        <f t="shared" si="1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67" t="s">
        <v>67</v>
      </c>
      <c r="B24" s="13" t="s">
        <v>21</v>
      </c>
      <c r="C24" s="11"/>
      <c r="D24" s="11"/>
      <c r="E24" s="17">
        <v>0</v>
      </c>
      <c r="F24" s="11"/>
      <c r="G24" s="11"/>
      <c r="H24" s="11"/>
      <c r="I24" s="11">
        <v>0</v>
      </c>
      <c r="J24" s="37"/>
      <c r="K24" s="31"/>
      <c r="L24" s="17"/>
      <c r="M24" s="17"/>
      <c r="N24" s="17"/>
      <c r="O24" s="15">
        <f t="shared" si="0"/>
        <v>0</v>
      </c>
      <c r="P24" s="16">
        <f t="shared" si="1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67" t="s">
        <v>68</v>
      </c>
      <c r="B25" s="13" t="s">
        <v>22</v>
      </c>
      <c r="C25" s="11">
        <v>988</v>
      </c>
      <c r="D25" s="11"/>
      <c r="E25" s="17">
        <v>294</v>
      </c>
      <c r="F25" s="11"/>
      <c r="G25" s="11">
        <v>2073</v>
      </c>
      <c r="H25" s="11"/>
      <c r="I25" s="11">
        <v>905</v>
      </c>
      <c r="J25" s="37"/>
      <c r="K25" s="31">
        <v>1179</v>
      </c>
      <c r="L25" s="17"/>
      <c r="M25" s="17"/>
      <c r="N25" s="17"/>
      <c r="O25" s="15">
        <f t="shared" si="0"/>
        <v>5439</v>
      </c>
      <c r="P25" s="16">
        <f t="shared" si="1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67" t="s">
        <v>69</v>
      </c>
      <c r="B26" s="13" t="s">
        <v>23</v>
      </c>
      <c r="C26" s="11"/>
      <c r="D26" s="11"/>
      <c r="E26" s="17">
        <v>0</v>
      </c>
      <c r="F26" s="11"/>
      <c r="G26" s="11"/>
      <c r="H26" s="11"/>
      <c r="I26" s="11">
        <v>0</v>
      </c>
      <c r="J26" s="37"/>
      <c r="K26" s="31"/>
      <c r="L26" s="17"/>
      <c r="M26" s="17"/>
      <c r="N26" s="17"/>
      <c r="O26" s="15">
        <f t="shared" si="0"/>
        <v>0</v>
      </c>
      <c r="P26" s="16">
        <f t="shared" si="1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67" t="s">
        <v>70</v>
      </c>
      <c r="B27" s="13" t="s">
        <v>24</v>
      </c>
      <c r="C27" s="11"/>
      <c r="D27" s="11"/>
      <c r="E27" s="17">
        <v>0</v>
      </c>
      <c r="F27" s="11"/>
      <c r="G27" s="11"/>
      <c r="H27" s="11"/>
      <c r="I27" s="11">
        <v>0</v>
      </c>
      <c r="J27" s="37"/>
      <c r="K27" s="31"/>
      <c r="L27" s="17"/>
      <c r="M27" s="17"/>
      <c r="N27" s="17"/>
      <c r="O27" s="15">
        <f t="shared" si="0"/>
        <v>0</v>
      </c>
      <c r="P27" s="16">
        <f t="shared" si="1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67" t="s">
        <v>71</v>
      </c>
      <c r="B28" s="13" t="s">
        <v>25</v>
      </c>
      <c r="C28" s="11"/>
      <c r="D28" s="11"/>
      <c r="E28" s="17">
        <v>0</v>
      </c>
      <c r="F28" s="11"/>
      <c r="G28" s="11"/>
      <c r="H28" s="11"/>
      <c r="I28" s="11">
        <v>0</v>
      </c>
      <c r="J28" s="37"/>
      <c r="K28" s="31"/>
      <c r="L28" s="17"/>
      <c r="M28" s="17"/>
      <c r="N28" s="17"/>
      <c r="O28" s="15">
        <f t="shared" si="0"/>
        <v>0</v>
      </c>
      <c r="P28" s="16">
        <f t="shared" si="1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67" t="s">
        <v>72</v>
      </c>
      <c r="B29" s="13" t="s">
        <v>26</v>
      </c>
      <c r="C29" s="11">
        <v>115</v>
      </c>
      <c r="D29" s="11"/>
      <c r="E29" s="17">
        <v>0</v>
      </c>
      <c r="F29" s="27"/>
      <c r="G29" s="27"/>
      <c r="H29" s="27"/>
      <c r="I29" s="28">
        <f>SUM(I30:I34)</f>
        <v>226</v>
      </c>
      <c r="J29" s="36"/>
      <c r="K29" s="30">
        <v>0</v>
      </c>
      <c r="L29" s="17"/>
      <c r="M29" s="17"/>
      <c r="N29" s="17"/>
      <c r="O29" s="15">
        <f t="shared" si="0"/>
        <v>341</v>
      </c>
      <c r="P29" s="16">
        <f t="shared" si="1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67" t="s">
        <v>73</v>
      </c>
      <c r="B30" s="13" t="s">
        <v>27</v>
      </c>
      <c r="C30" s="11"/>
      <c r="D30" s="11"/>
      <c r="E30" s="17">
        <v>0</v>
      </c>
      <c r="F30" s="11"/>
      <c r="G30" s="11"/>
      <c r="H30" s="11"/>
      <c r="I30" s="11">
        <v>0</v>
      </c>
      <c r="J30" s="37"/>
      <c r="K30" s="31">
        <v>0</v>
      </c>
      <c r="L30" s="17"/>
      <c r="M30" s="17"/>
      <c r="N30" s="17"/>
      <c r="O30" s="15">
        <f t="shared" si="0"/>
        <v>0</v>
      </c>
      <c r="P30" s="16">
        <f t="shared" si="1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67" t="s">
        <v>74</v>
      </c>
      <c r="B31" s="13" t="s">
        <v>28</v>
      </c>
      <c r="C31" s="11">
        <v>52</v>
      </c>
      <c r="D31" s="11"/>
      <c r="E31" s="17">
        <v>0</v>
      </c>
      <c r="F31" s="11"/>
      <c r="G31" s="11"/>
      <c r="H31" s="11"/>
      <c r="I31" s="11">
        <v>226</v>
      </c>
      <c r="J31" s="37"/>
      <c r="K31" s="31">
        <v>0</v>
      </c>
      <c r="L31" s="17"/>
      <c r="M31" s="17"/>
      <c r="N31" s="17"/>
      <c r="O31" s="15">
        <f t="shared" si="0"/>
        <v>278</v>
      </c>
      <c r="P31" s="16">
        <f t="shared" si="1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67" t="s">
        <v>75</v>
      </c>
      <c r="B32" s="13" t="s">
        <v>29</v>
      </c>
      <c r="C32" s="11"/>
      <c r="D32" s="11"/>
      <c r="E32" s="17">
        <v>0</v>
      </c>
      <c r="F32" s="11"/>
      <c r="G32" s="11"/>
      <c r="H32" s="11"/>
      <c r="I32" s="11">
        <v>0</v>
      </c>
      <c r="J32" s="37"/>
      <c r="K32" s="31"/>
      <c r="L32" s="17"/>
      <c r="M32" s="17"/>
      <c r="N32" s="17"/>
      <c r="O32" s="15">
        <f t="shared" si="0"/>
        <v>0</v>
      </c>
      <c r="P32" s="16">
        <f t="shared" si="1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67" t="s">
        <v>76</v>
      </c>
      <c r="B33" s="13" t="s">
        <v>30</v>
      </c>
      <c r="C33" s="11"/>
      <c r="D33" s="11"/>
      <c r="E33" s="17">
        <v>0</v>
      </c>
      <c r="F33" s="11"/>
      <c r="G33" s="11"/>
      <c r="H33" s="11"/>
      <c r="I33" s="11">
        <v>0</v>
      </c>
      <c r="J33" s="37"/>
      <c r="K33" s="31"/>
      <c r="L33" s="17"/>
      <c r="M33" s="17"/>
      <c r="N33" s="17"/>
      <c r="O33" s="15">
        <f t="shared" si="0"/>
        <v>0</v>
      </c>
      <c r="P33" s="16">
        <f t="shared" si="1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67" t="s">
        <v>77</v>
      </c>
      <c r="B34" s="13" t="s">
        <v>31</v>
      </c>
      <c r="C34" s="11">
        <v>63</v>
      </c>
      <c r="D34" s="11"/>
      <c r="E34" s="17">
        <v>0</v>
      </c>
      <c r="F34" s="11"/>
      <c r="G34" s="11"/>
      <c r="H34" s="11"/>
      <c r="I34" s="11">
        <v>0</v>
      </c>
      <c r="J34" s="37"/>
      <c r="K34" s="31">
        <v>0</v>
      </c>
      <c r="L34" s="17"/>
      <c r="M34" s="17"/>
      <c r="N34" s="17"/>
      <c r="O34" s="15">
        <f t="shared" si="0"/>
        <v>63</v>
      </c>
      <c r="P34" s="16">
        <f t="shared" si="1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67" t="s">
        <v>78</v>
      </c>
      <c r="B35" s="13" t="s">
        <v>32</v>
      </c>
      <c r="C35" s="11"/>
      <c r="D35" s="11"/>
      <c r="E35" s="17">
        <v>0</v>
      </c>
      <c r="F35" s="27"/>
      <c r="G35" s="27"/>
      <c r="H35" s="27">
        <v>16</v>
      </c>
      <c r="I35" s="27">
        <v>0</v>
      </c>
      <c r="J35" s="36"/>
      <c r="K35" s="30"/>
      <c r="L35" s="17"/>
      <c r="M35" s="17"/>
      <c r="N35" s="17"/>
      <c r="O35" s="15">
        <f t="shared" si="0"/>
        <v>0</v>
      </c>
      <c r="P35" s="16">
        <f t="shared" si="1"/>
        <v>16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68" t="s">
        <v>81</v>
      </c>
      <c r="B36" s="13" t="s">
        <v>33</v>
      </c>
      <c r="C36" s="11"/>
      <c r="D36" s="11"/>
      <c r="E36" s="17">
        <v>0</v>
      </c>
      <c r="F36" s="11"/>
      <c r="G36" s="11"/>
      <c r="H36" s="11">
        <v>16</v>
      </c>
      <c r="I36" s="11">
        <v>0</v>
      </c>
      <c r="J36" s="37"/>
      <c r="K36" s="31"/>
      <c r="L36" s="17"/>
      <c r="M36" s="17"/>
      <c r="N36" s="17"/>
      <c r="O36" s="15">
        <f t="shared" si="0"/>
        <v>0</v>
      </c>
      <c r="P36" s="16">
        <f t="shared" si="1"/>
        <v>16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67" t="s">
        <v>79</v>
      </c>
      <c r="B37" s="13" t="s">
        <v>34</v>
      </c>
      <c r="C37" s="11"/>
      <c r="D37" s="11">
        <v>28</v>
      </c>
      <c r="E37" s="17">
        <v>0</v>
      </c>
      <c r="F37" s="11"/>
      <c r="G37" s="11"/>
      <c r="H37" s="11"/>
      <c r="I37" s="11">
        <v>0</v>
      </c>
      <c r="J37" s="37"/>
      <c r="K37" s="31"/>
      <c r="L37" s="17"/>
      <c r="M37" s="17"/>
      <c r="N37" s="17"/>
      <c r="O37" s="15">
        <f t="shared" si="0"/>
        <v>0</v>
      </c>
      <c r="P37" s="16">
        <f t="shared" si="1"/>
        <v>28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68" t="s">
        <v>80</v>
      </c>
      <c r="B38" s="13" t="s">
        <v>35</v>
      </c>
      <c r="C38" s="11"/>
      <c r="D38" s="11"/>
      <c r="E38" s="17">
        <v>0</v>
      </c>
      <c r="F38" s="11"/>
      <c r="G38" s="11"/>
      <c r="H38" s="11"/>
      <c r="I38" s="11">
        <v>0</v>
      </c>
      <c r="J38" s="37"/>
      <c r="K38" s="31"/>
      <c r="L38" s="17"/>
      <c r="M38" s="17"/>
      <c r="N38" s="17"/>
      <c r="O38" s="15">
        <f t="shared" si="0"/>
        <v>0</v>
      </c>
      <c r="P38" s="16">
        <f t="shared" si="1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66" t="s">
        <v>82</v>
      </c>
      <c r="B39" s="10" t="s">
        <v>36</v>
      </c>
      <c r="C39" s="52"/>
      <c r="D39" s="52"/>
      <c r="E39" s="15">
        <v>0</v>
      </c>
      <c r="F39" s="11"/>
      <c r="G39" s="11"/>
      <c r="H39" s="11"/>
      <c r="I39" s="11">
        <v>0</v>
      </c>
      <c r="J39" s="37"/>
      <c r="K39" s="31"/>
      <c r="L39" s="15"/>
      <c r="M39" s="15"/>
      <c r="N39" s="15"/>
      <c r="O39" s="15">
        <f t="shared" si="0"/>
        <v>0</v>
      </c>
      <c r="P39" s="16">
        <f t="shared" si="1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69" t="s">
        <v>83</v>
      </c>
      <c r="B40" s="10" t="s">
        <v>37</v>
      </c>
      <c r="C40" s="52">
        <v>516</v>
      </c>
      <c r="D40" s="52"/>
      <c r="E40" s="15">
        <v>1849</v>
      </c>
      <c r="F40" s="27"/>
      <c r="G40" s="11">
        <v>2230</v>
      </c>
      <c r="H40" s="11"/>
      <c r="I40" s="11">
        <v>696</v>
      </c>
      <c r="J40" s="37"/>
      <c r="K40" s="31">
        <v>0</v>
      </c>
      <c r="L40" s="15"/>
      <c r="M40" s="15"/>
      <c r="N40" s="15"/>
      <c r="O40" s="15">
        <f t="shared" si="0"/>
        <v>5291</v>
      </c>
      <c r="P40" s="16">
        <f t="shared" si="1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69" t="s">
        <v>84</v>
      </c>
      <c r="B41" s="10" t="s">
        <v>38</v>
      </c>
      <c r="C41" s="52"/>
      <c r="D41" s="52"/>
      <c r="E41" s="15">
        <v>0</v>
      </c>
      <c r="F41" s="11"/>
      <c r="G41" s="11"/>
      <c r="H41" s="11"/>
      <c r="I41" s="11">
        <v>0</v>
      </c>
      <c r="J41" s="37"/>
      <c r="K41" s="31"/>
      <c r="L41" s="15"/>
      <c r="M41" s="15"/>
      <c r="N41" s="15"/>
      <c r="O41" s="15">
        <f t="shared" si="0"/>
        <v>0</v>
      </c>
      <c r="P41" s="16">
        <f t="shared" si="1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69" t="s">
        <v>85</v>
      </c>
      <c r="B42" s="10" t="s">
        <v>39</v>
      </c>
      <c r="C42" s="52"/>
      <c r="D42" s="52"/>
      <c r="E42" s="15">
        <v>0</v>
      </c>
      <c r="F42" s="11"/>
      <c r="G42" s="11"/>
      <c r="H42" s="11"/>
      <c r="I42" s="11">
        <v>0</v>
      </c>
      <c r="J42" s="37"/>
      <c r="K42" s="31"/>
      <c r="L42" s="15"/>
      <c r="M42" s="15"/>
      <c r="N42" s="15"/>
      <c r="O42" s="15">
        <f t="shared" si="0"/>
        <v>0</v>
      </c>
      <c r="P42" s="16">
        <f t="shared" si="1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69" t="s">
        <v>86</v>
      </c>
      <c r="B43" s="10" t="s">
        <v>40</v>
      </c>
      <c r="C43" s="52"/>
      <c r="D43" s="52"/>
      <c r="E43" s="15">
        <v>0</v>
      </c>
      <c r="F43" s="11"/>
      <c r="G43" s="11"/>
      <c r="H43" s="11"/>
      <c r="I43" s="11">
        <v>0</v>
      </c>
      <c r="J43" s="37"/>
      <c r="K43" s="31"/>
      <c r="L43" s="15"/>
      <c r="M43" s="15"/>
      <c r="N43" s="15"/>
      <c r="O43" s="15">
        <f t="shared" si="0"/>
        <v>0</v>
      </c>
      <c r="P43" s="16">
        <f t="shared" si="1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69" t="s">
        <v>87</v>
      </c>
      <c r="B44" s="10" t="s">
        <v>41</v>
      </c>
      <c r="C44" s="52"/>
      <c r="D44" s="52"/>
      <c r="E44" s="15">
        <v>0</v>
      </c>
      <c r="F44" s="11"/>
      <c r="G44" s="11"/>
      <c r="H44" s="11"/>
      <c r="I44" s="11">
        <v>0</v>
      </c>
      <c r="J44" s="37"/>
      <c r="K44" s="31"/>
      <c r="L44" s="15"/>
      <c r="M44" s="15"/>
      <c r="N44" s="15"/>
      <c r="O44" s="15">
        <f t="shared" si="0"/>
        <v>0</v>
      </c>
      <c r="P44" s="16">
        <f t="shared" si="1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70" t="s">
        <v>88</v>
      </c>
      <c r="B45" s="12" t="s">
        <v>42</v>
      </c>
      <c r="C45" s="53">
        <v>35641</v>
      </c>
      <c r="D45" s="53">
        <v>28</v>
      </c>
      <c r="E45" s="19">
        <v>18303</v>
      </c>
      <c r="F45" s="27"/>
      <c r="G45" s="27">
        <f>G40+G4</f>
        <v>7110</v>
      </c>
      <c r="H45" s="27">
        <f>H4</f>
        <v>16</v>
      </c>
      <c r="I45" s="35">
        <f>SUM(I4,I40)</f>
        <v>3553</v>
      </c>
      <c r="J45" s="39"/>
      <c r="K45" s="30">
        <f>K4+K40</f>
        <v>10672</v>
      </c>
      <c r="L45" s="19"/>
      <c r="M45" s="19"/>
      <c r="N45" s="19"/>
      <c r="O45" s="19">
        <f t="shared" si="0"/>
        <v>75279</v>
      </c>
      <c r="P45" s="20">
        <f t="shared" si="1"/>
        <v>44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43</v>
      </c>
      <c r="E74" s="5"/>
      <c r="F74" s="5"/>
      <c r="G74" s="5"/>
      <c r="H74" s="5"/>
      <c r="I74" s="5"/>
      <c r="J74" s="5"/>
      <c r="K74" s="5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44</v>
      </c>
      <c r="E75" s="5"/>
      <c r="F75" s="5"/>
      <c r="G75" s="5"/>
      <c r="H75" s="5"/>
      <c r="I75" s="5"/>
      <c r="J75" s="5"/>
      <c r="K75" s="5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45</v>
      </c>
      <c r="E76" s="5"/>
      <c r="F76" s="5"/>
      <c r="G76" s="5"/>
      <c r="H76" s="5"/>
      <c r="I76" s="5"/>
      <c r="J76" s="5"/>
      <c r="K76" s="5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46</v>
      </c>
      <c r="E77" s="5"/>
      <c r="F77" s="5"/>
      <c r="G77" s="5"/>
      <c r="H77" s="5"/>
      <c r="I77" s="5"/>
      <c r="J77" s="5"/>
      <c r="K77" s="5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47</v>
      </c>
      <c r="E78" s="5"/>
      <c r="F78" s="5"/>
      <c r="G78" s="5"/>
      <c r="H78" s="5"/>
      <c r="I78" s="5"/>
      <c r="J78" s="5"/>
      <c r="K78" s="5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4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48</v>
      </c>
      <c r="E116" s="5"/>
      <c r="F116" s="5"/>
      <c r="G116" s="5"/>
      <c r="H116" s="5"/>
      <c r="I116" s="5"/>
      <c r="J116" s="5"/>
      <c r="K116" s="5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49</v>
      </c>
      <c r="E117" s="5"/>
      <c r="F117" s="5"/>
      <c r="G117" s="5"/>
      <c r="H117" s="5"/>
      <c r="I117" s="5"/>
      <c r="J117" s="5"/>
      <c r="K117" s="5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50</v>
      </c>
      <c r="E118" s="5"/>
      <c r="F118" s="5"/>
      <c r="G118" s="5"/>
      <c r="H118" s="5"/>
      <c r="I118" s="5"/>
      <c r="J118" s="5"/>
      <c r="K118" s="5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51</v>
      </c>
      <c r="E120" s="5"/>
      <c r="F120" s="5"/>
      <c r="G120" s="5"/>
      <c r="H120" s="5"/>
      <c r="I120" s="5"/>
      <c r="J120" s="5"/>
      <c r="K120" s="5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52</v>
      </c>
      <c r="E121" s="5"/>
      <c r="F121" s="5"/>
      <c r="G121" s="5"/>
      <c r="H121" s="5"/>
      <c r="I121" s="5"/>
      <c r="J121" s="5"/>
      <c r="K121" s="54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53</v>
      </c>
      <c r="E122" s="5"/>
      <c r="F122" s="5"/>
      <c r="G122" s="5"/>
      <c r="H122" s="5"/>
      <c r="I122" s="5"/>
      <c r="J122" s="5"/>
      <c r="K122" s="5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54</v>
      </c>
      <c r="E123" s="5"/>
      <c r="F123" s="5"/>
      <c r="G123" s="5"/>
      <c r="H123" s="5"/>
      <c r="I123" s="5"/>
      <c r="J123" s="5"/>
      <c r="K123" s="5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55</v>
      </c>
      <c r="E124" s="5"/>
      <c r="F124" s="5"/>
      <c r="G124" s="5"/>
      <c r="H124" s="5"/>
      <c r="I124" s="5"/>
      <c r="J124" s="5"/>
      <c r="K124" s="54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56</v>
      </c>
      <c r="E125" s="5"/>
      <c r="F125" s="5"/>
      <c r="G125" s="5"/>
      <c r="H125" s="5"/>
      <c r="I125" s="5"/>
      <c r="J125" s="5"/>
      <c r="K125" s="54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57</v>
      </c>
      <c r="E126" s="5"/>
      <c r="F126" s="5"/>
      <c r="G126" s="5"/>
      <c r="H126" s="5"/>
      <c r="I126" s="5"/>
      <c r="J126" s="5"/>
      <c r="K126" s="54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58</v>
      </c>
      <c r="E127" s="5"/>
      <c r="F127" s="5"/>
      <c r="G127" s="5"/>
      <c r="H127" s="5"/>
      <c r="I127" s="5"/>
      <c r="J127" s="5"/>
      <c r="K127" s="5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7"/>
  <sheetViews>
    <sheetView zoomScale="80" zoomScaleNormal="8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4" customWidth="1"/>
    <col min="12" max="16" width="15.421875" style="5" customWidth="1"/>
    <col min="17" max="16384" width="9.140625" style="5" customWidth="1"/>
  </cols>
  <sheetData>
    <row r="1" ht="15">
      <c r="A1" s="14" t="s">
        <v>100</v>
      </c>
    </row>
    <row r="2" spans="1:16" s="7" customFormat="1" ht="15" customHeight="1">
      <c r="A2" s="8"/>
      <c r="B2" s="9"/>
      <c r="C2" s="64" t="s">
        <v>89</v>
      </c>
      <c r="D2" s="65"/>
      <c r="E2" s="64" t="s">
        <v>90</v>
      </c>
      <c r="F2" s="65"/>
      <c r="G2" s="64" t="s">
        <v>96</v>
      </c>
      <c r="H2" s="65"/>
      <c r="I2" s="64" t="s">
        <v>92</v>
      </c>
      <c r="J2" s="65"/>
      <c r="K2" s="64" t="s">
        <v>93</v>
      </c>
      <c r="L2" s="65"/>
      <c r="M2" s="64" t="s">
        <v>94</v>
      </c>
      <c r="N2" s="71"/>
      <c r="O2" s="62" t="s">
        <v>95</v>
      </c>
      <c r="P2" s="63"/>
    </row>
    <row r="3" spans="1:16" s="7" customFormat="1" ht="15">
      <c r="A3" s="21"/>
      <c r="B3" s="22"/>
      <c r="C3" s="22" t="s">
        <v>97</v>
      </c>
      <c r="D3" s="22" t="s">
        <v>98</v>
      </c>
      <c r="E3" s="22" t="s">
        <v>97</v>
      </c>
      <c r="F3" s="22" t="s">
        <v>98</v>
      </c>
      <c r="G3" s="22" t="s">
        <v>97</v>
      </c>
      <c r="H3" s="22" t="s">
        <v>98</v>
      </c>
      <c r="I3" s="22" t="s">
        <v>97</v>
      </c>
      <c r="J3" s="22" t="s">
        <v>98</v>
      </c>
      <c r="K3" s="22" t="s">
        <v>97</v>
      </c>
      <c r="L3" s="22" t="s">
        <v>98</v>
      </c>
      <c r="M3" s="22" t="s">
        <v>97</v>
      </c>
      <c r="N3" s="23" t="s">
        <v>98</v>
      </c>
      <c r="O3" s="22" t="s">
        <v>99</v>
      </c>
      <c r="P3" s="23" t="s">
        <v>98</v>
      </c>
    </row>
    <row r="4" spans="1:46" s="1" customFormat="1" ht="15">
      <c r="A4" s="66" t="s">
        <v>63</v>
      </c>
      <c r="B4" s="10" t="s">
        <v>1</v>
      </c>
      <c r="C4" s="27">
        <f aca="true" t="shared" si="0" ref="C4">C5+C22</f>
        <v>254</v>
      </c>
      <c r="D4" s="27">
        <f>D5+D22</f>
        <v>4</v>
      </c>
      <c r="E4" s="27">
        <v>90</v>
      </c>
      <c r="F4" s="27">
        <v>1</v>
      </c>
      <c r="G4" s="27">
        <f aca="true" t="shared" si="1" ref="G4:H4">G5+G22</f>
        <v>29</v>
      </c>
      <c r="H4" s="27">
        <f t="shared" si="1"/>
        <v>3</v>
      </c>
      <c r="I4" s="32">
        <f>I5+I22+I29</f>
        <v>65</v>
      </c>
      <c r="J4" s="27"/>
      <c r="K4" s="27">
        <f>K5+K22</f>
        <v>25</v>
      </c>
      <c r="L4" s="15"/>
      <c r="M4" s="15"/>
      <c r="N4" s="15"/>
      <c r="O4" s="15">
        <f>C4+E4+G4+I4+K4+M4</f>
        <v>463</v>
      </c>
      <c r="P4" s="16">
        <f>D4+F4+H4+J4+L4+N4</f>
        <v>8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66" t="s">
        <v>64</v>
      </c>
      <c r="B5" s="10" t="s">
        <v>2</v>
      </c>
      <c r="C5" s="27">
        <f>C6+C12+C18</f>
        <v>244</v>
      </c>
      <c r="D5" s="27">
        <f>D6+D12+D18</f>
        <v>4</v>
      </c>
      <c r="E5" s="27">
        <v>89</v>
      </c>
      <c r="F5" s="27">
        <v>1</v>
      </c>
      <c r="G5" s="27">
        <f aca="true" t="shared" si="2" ref="G5:H5">SUM(G6,G18,G12)</f>
        <v>25</v>
      </c>
      <c r="H5" s="27">
        <f t="shared" si="2"/>
        <v>0</v>
      </c>
      <c r="I5" s="32">
        <f>SUM(I12,I6)</f>
        <v>59</v>
      </c>
      <c r="J5" s="27"/>
      <c r="K5" s="27">
        <f>K6+K12</f>
        <v>21</v>
      </c>
      <c r="L5" s="15"/>
      <c r="M5" s="15"/>
      <c r="N5" s="15"/>
      <c r="O5" s="15">
        <f aca="true" t="shared" si="3" ref="O5:O45">C5+E5+G5+I5+K5+M5</f>
        <v>438</v>
      </c>
      <c r="P5" s="16">
        <f aca="true" t="shared" si="4" ref="P5:P45">D5+F5+H5+J5+L5+N5</f>
        <v>5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67" t="s">
        <v>65</v>
      </c>
      <c r="B6" s="13" t="s">
        <v>3</v>
      </c>
      <c r="C6" s="27">
        <f>SUM(C7:C11)</f>
        <v>225</v>
      </c>
      <c r="D6" s="27"/>
      <c r="E6" s="27">
        <v>84</v>
      </c>
      <c r="F6" s="27">
        <v>0</v>
      </c>
      <c r="G6" s="27">
        <f aca="true" t="shared" si="5" ref="G6:H6">SUM(G7:G11)</f>
        <v>23</v>
      </c>
      <c r="H6" s="27">
        <f t="shared" si="5"/>
        <v>0</v>
      </c>
      <c r="I6" s="32">
        <f>SUM(I7:I11)</f>
        <v>58</v>
      </c>
      <c r="J6" s="27"/>
      <c r="K6" s="27">
        <f>K7</f>
        <v>19</v>
      </c>
      <c r="L6" s="17"/>
      <c r="M6" s="17"/>
      <c r="N6" s="17"/>
      <c r="O6" s="15">
        <f t="shared" si="3"/>
        <v>409</v>
      </c>
      <c r="P6" s="16">
        <f t="shared" si="4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67" t="s">
        <v>66</v>
      </c>
      <c r="B7" s="13" t="s">
        <v>4</v>
      </c>
      <c r="C7" s="49">
        <v>195</v>
      </c>
      <c r="D7" s="11"/>
      <c r="E7" s="11">
        <v>46</v>
      </c>
      <c r="F7" s="11">
        <v>0</v>
      </c>
      <c r="G7" s="11">
        <v>23</v>
      </c>
      <c r="H7" s="11"/>
      <c r="I7" s="11">
        <v>54</v>
      </c>
      <c r="J7" s="11"/>
      <c r="K7" s="49">
        <v>19</v>
      </c>
      <c r="L7" s="17"/>
      <c r="M7" s="17"/>
      <c r="N7" s="17"/>
      <c r="O7" s="15">
        <f t="shared" si="3"/>
        <v>337</v>
      </c>
      <c r="P7" s="16">
        <f t="shared" si="4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67" t="s">
        <v>67</v>
      </c>
      <c r="B8" s="13" t="s">
        <v>5</v>
      </c>
      <c r="C8" s="49"/>
      <c r="D8" s="11"/>
      <c r="E8" s="11">
        <v>0</v>
      </c>
      <c r="F8" s="11">
        <v>0</v>
      </c>
      <c r="G8" s="51"/>
      <c r="H8" s="11"/>
      <c r="I8" s="11">
        <v>0</v>
      </c>
      <c r="J8" s="11"/>
      <c r="K8" s="49"/>
      <c r="L8" s="17"/>
      <c r="M8" s="17"/>
      <c r="N8" s="17"/>
      <c r="O8" s="15">
        <f t="shared" si="3"/>
        <v>0</v>
      </c>
      <c r="P8" s="16">
        <f t="shared" si="4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67" t="s">
        <v>68</v>
      </c>
      <c r="B9" s="13" t="s">
        <v>6</v>
      </c>
      <c r="C9" s="49">
        <v>30</v>
      </c>
      <c r="D9" s="11"/>
      <c r="E9" s="11">
        <v>7</v>
      </c>
      <c r="F9" s="11">
        <v>0</v>
      </c>
      <c r="G9" s="11"/>
      <c r="H9" s="11"/>
      <c r="I9" s="11">
        <v>2</v>
      </c>
      <c r="J9" s="11"/>
      <c r="K9" s="49"/>
      <c r="L9" s="17"/>
      <c r="M9" s="17"/>
      <c r="N9" s="17"/>
      <c r="O9" s="15">
        <f t="shared" si="3"/>
        <v>39</v>
      </c>
      <c r="P9" s="16">
        <f t="shared" si="4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67" t="s">
        <v>69</v>
      </c>
      <c r="B10" s="13" t="s">
        <v>7</v>
      </c>
      <c r="C10" s="49"/>
      <c r="D10" s="11"/>
      <c r="E10" s="11">
        <v>31</v>
      </c>
      <c r="F10" s="11">
        <v>0</v>
      </c>
      <c r="G10" s="51"/>
      <c r="H10" s="11"/>
      <c r="I10" s="11">
        <v>2</v>
      </c>
      <c r="J10" s="11"/>
      <c r="K10" s="11"/>
      <c r="L10" s="17"/>
      <c r="M10" s="17"/>
      <c r="N10" s="17"/>
      <c r="O10" s="15">
        <f t="shared" si="3"/>
        <v>33</v>
      </c>
      <c r="P10" s="16">
        <f t="shared" si="4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67" t="s">
        <v>70</v>
      </c>
      <c r="B11" s="13" t="s">
        <v>8</v>
      </c>
      <c r="C11" s="49"/>
      <c r="D11" s="11"/>
      <c r="E11" s="11">
        <v>0</v>
      </c>
      <c r="F11" s="11">
        <v>0</v>
      </c>
      <c r="G11" s="51"/>
      <c r="H11" s="11"/>
      <c r="I11" s="11">
        <v>0</v>
      </c>
      <c r="J11" s="11"/>
      <c r="K11" s="11"/>
      <c r="L11" s="17"/>
      <c r="M11" s="17"/>
      <c r="N11" s="17"/>
      <c r="O11" s="15">
        <f t="shared" si="3"/>
        <v>0</v>
      </c>
      <c r="P11" s="16">
        <f t="shared" si="4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67" t="s">
        <v>71</v>
      </c>
      <c r="B12" s="13" t="s">
        <v>9</v>
      </c>
      <c r="C12" s="28">
        <f>SUM(C13:C17)</f>
        <v>19</v>
      </c>
      <c r="D12" s="27"/>
      <c r="E12" s="27">
        <v>5</v>
      </c>
      <c r="F12" s="27">
        <v>0</v>
      </c>
      <c r="G12" s="50">
        <f>SUM(G13:G17)</f>
        <v>2</v>
      </c>
      <c r="H12" s="50">
        <f aca="true" t="shared" si="6" ref="H12">SUM(H13:H17)</f>
        <v>0</v>
      </c>
      <c r="I12" s="34">
        <f>SUM(I17,I14)</f>
        <v>1</v>
      </c>
      <c r="J12" s="27"/>
      <c r="K12" s="27">
        <f>SUM(K13:K17)</f>
        <v>2</v>
      </c>
      <c r="L12" s="17"/>
      <c r="M12" s="17"/>
      <c r="N12" s="17"/>
      <c r="O12" s="15">
        <f t="shared" si="3"/>
        <v>29</v>
      </c>
      <c r="P12" s="16">
        <f t="shared" si="4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67" t="s">
        <v>72</v>
      </c>
      <c r="B13" s="13" t="s">
        <v>10</v>
      </c>
      <c r="C13" s="49"/>
      <c r="D13" s="11"/>
      <c r="E13" s="11">
        <v>0</v>
      </c>
      <c r="F13" s="11">
        <v>0</v>
      </c>
      <c r="G13" s="11">
        <v>1</v>
      </c>
      <c r="H13" s="11"/>
      <c r="I13" s="11"/>
      <c r="J13" s="11"/>
      <c r="K13" s="11"/>
      <c r="L13" s="17"/>
      <c r="M13" s="17"/>
      <c r="N13" s="17"/>
      <c r="O13" s="15">
        <f t="shared" si="3"/>
        <v>1</v>
      </c>
      <c r="P13" s="16">
        <f t="shared" si="4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67" t="s">
        <v>73</v>
      </c>
      <c r="B14" s="13" t="s">
        <v>11</v>
      </c>
      <c r="C14" s="49">
        <v>16</v>
      </c>
      <c r="D14" s="11"/>
      <c r="E14" s="11">
        <v>5</v>
      </c>
      <c r="F14" s="11">
        <v>0</v>
      </c>
      <c r="G14" s="11">
        <v>1</v>
      </c>
      <c r="H14" s="11"/>
      <c r="I14" s="11">
        <v>1</v>
      </c>
      <c r="J14" s="11"/>
      <c r="K14" s="11">
        <v>2</v>
      </c>
      <c r="L14" s="17"/>
      <c r="M14" s="17"/>
      <c r="N14" s="17"/>
      <c r="O14" s="15">
        <f t="shared" si="3"/>
        <v>25</v>
      </c>
      <c r="P14" s="16">
        <f t="shared" si="4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67" t="s">
        <v>74</v>
      </c>
      <c r="B15" s="13" t="s">
        <v>12</v>
      </c>
      <c r="C15" s="49"/>
      <c r="D15" s="11"/>
      <c r="E15" s="11">
        <v>0</v>
      </c>
      <c r="F15" s="11">
        <v>0</v>
      </c>
      <c r="G15" s="51"/>
      <c r="H15" s="11"/>
      <c r="I15" s="11">
        <v>0</v>
      </c>
      <c r="J15" s="11"/>
      <c r="K15" s="11"/>
      <c r="L15" s="17"/>
      <c r="M15" s="17"/>
      <c r="N15" s="17"/>
      <c r="O15" s="15">
        <f t="shared" si="3"/>
        <v>0</v>
      </c>
      <c r="P15" s="16">
        <f t="shared" si="4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67" t="s">
        <v>75</v>
      </c>
      <c r="B16" s="13" t="s">
        <v>13</v>
      </c>
      <c r="C16" s="49"/>
      <c r="D16" s="11"/>
      <c r="E16" s="11">
        <v>0</v>
      </c>
      <c r="F16" s="11">
        <v>0</v>
      </c>
      <c r="G16" s="51"/>
      <c r="H16" s="11"/>
      <c r="I16" s="11">
        <v>0</v>
      </c>
      <c r="J16" s="11"/>
      <c r="K16" s="11"/>
      <c r="L16" s="17"/>
      <c r="M16" s="17"/>
      <c r="N16" s="17"/>
      <c r="O16" s="15">
        <f t="shared" si="3"/>
        <v>0</v>
      </c>
      <c r="P16" s="16">
        <f t="shared" si="4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67" t="s">
        <v>76</v>
      </c>
      <c r="B17" s="13" t="s">
        <v>14</v>
      </c>
      <c r="C17" s="11">
        <v>3</v>
      </c>
      <c r="D17" s="11"/>
      <c r="E17" s="11">
        <v>0</v>
      </c>
      <c r="F17" s="11">
        <v>0</v>
      </c>
      <c r="G17" s="11"/>
      <c r="H17" s="11"/>
      <c r="I17" s="11">
        <v>0</v>
      </c>
      <c r="J17" s="11"/>
      <c r="K17" s="11"/>
      <c r="L17" s="17"/>
      <c r="M17" s="17"/>
      <c r="N17" s="17"/>
      <c r="O17" s="15">
        <f t="shared" si="3"/>
        <v>3</v>
      </c>
      <c r="P17" s="16">
        <f t="shared" si="4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67" t="s">
        <v>77</v>
      </c>
      <c r="B18" s="13" t="s">
        <v>15</v>
      </c>
      <c r="C18" s="28"/>
      <c r="D18" s="27">
        <f>D20</f>
        <v>4</v>
      </c>
      <c r="E18" s="27">
        <v>0</v>
      </c>
      <c r="F18" s="27">
        <v>1</v>
      </c>
      <c r="G18" s="27">
        <f aca="true" t="shared" si="7" ref="G18:H18">SUM(G19:G21)</f>
        <v>0</v>
      </c>
      <c r="H18" s="27">
        <f t="shared" si="7"/>
        <v>0</v>
      </c>
      <c r="I18" s="28">
        <v>0</v>
      </c>
      <c r="J18" s="27"/>
      <c r="K18" s="27"/>
      <c r="L18" s="17"/>
      <c r="M18" s="17"/>
      <c r="N18" s="17"/>
      <c r="O18" s="15">
        <f t="shared" si="3"/>
        <v>0</v>
      </c>
      <c r="P18" s="16">
        <f t="shared" si="4"/>
        <v>5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67" t="s">
        <v>78</v>
      </c>
      <c r="B19" s="13" t="s">
        <v>16</v>
      </c>
      <c r="C19" s="49"/>
      <c r="D19" s="11"/>
      <c r="E19" s="11">
        <v>0</v>
      </c>
      <c r="F19" s="11">
        <v>0</v>
      </c>
      <c r="G19" s="51"/>
      <c r="H19" s="11"/>
      <c r="I19" s="11">
        <v>0</v>
      </c>
      <c r="J19" s="11"/>
      <c r="K19" s="11"/>
      <c r="L19" s="17"/>
      <c r="M19" s="17"/>
      <c r="N19" s="17"/>
      <c r="O19" s="15">
        <f t="shared" si="3"/>
        <v>0</v>
      </c>
      <c r="P19" s="16">
        <f t="shared" si="4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67" t="s">
        <v>79</v>
      </c>
      <c r="B20" s="13" t="s">
        <v>17</v>
      </c>
      <c r="C20" s="49"/>
      <c r="D20" s="11">
        <v>4</v>
      </c>
      <c r="E20" s="11">
        <v>0</v>
      </c>
      <c r="F20" s="11">
        <v>1</v>
      </c>
      <c r="G20" s="51"/>
      <c r="H20" s="11"/>
      <c r="I20" s="11">
        <v>0</v>
      </c>
      <c r="J20" s="11"/>
      <c r="K20" s="11"/>
      <c r="L20" s="17"/>
      <c r="M20" s="17"/>
      <c r="N20" s="17"/>
      <c r="O20" s="15">
        <f t="shared" si="3"/>
        <v>0</v>
      </c>
      <c r="P20" s="16">
        <f t="shared" si="4"/>
        <v>5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68" t="s">
        <v>80</v>
      </c>
      <c r="B21" s="13" t="s">
        <v>18</v>
      </c>
      <c r="C21" s="49"/>
      <c r="D21" s="11"/>
      <c r="E21" s="11">
        <v>0</v>
      </c>
      <c r="F21" s="11">
        <v>0</v>
      </c>
      <c r="G21" s="51"/>
      <c r="H21" s="11"/>
      <c r="I21" s="11">
        <v>0</v>
      </c>
      <c r="J21" s="11"/>
      <c r="K21" s="11"/>
      <c r="L21" s="17"/>
      <c r="M21" s="17"/>
      <c r="N21" s="17"/>
      <c r="O21" s="15">
        <f t="shared" si="3"/>
        <v>0</v>
      </c>
      <c r="P21" s="16">
        <f t="shared" si="4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69" t="s">
        <v>64</v>
      </c>
      <c r="B22" s="10" t="s">
        <v>19</v>
      </c>
      <c r="C22" s="28">
        <f>C23+C29+C35</f>
        <v>10</v>
      </c>
      <c r="D22" s="28"/>
      <c r="E22" s="27">
        <v>1</v>
      </c>
      <c r="F22" s="27">
        <v>0</v>
      </c>
      <c r="G22" s="27">
        <f aca="true" t="shared" si="8" ref="G22:H22">SUM(G23,G29,G35)</f>
        <v>4</v>
      </c>
      <c r="H22" s="27">
        <f t="shared" si="8"/>
        <v>3</v>
      </c>
      <c r="I22" s="28">
        <f>SUM(I23,I35)</f>
        <v>2</v>
      </c>
      <c r="J22" s="28"/>
      <c r="K22" s="27">
        <f>K23+K29</f>
        <v>4</v>
      </c>
      <c r="L22" s="15"/>
      <c r="M22" s="15"/>
      <c r="N22" s="15"/>
      <c r="O22" s="15">
        <f t="shared" si="3"/>
        <v>21</v>
      </c>
      <c r="P22" s="16">
        <f t="shared" si="4"/>
        <v>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67" t="s">
        <v>66</v>
      </c>
      <c r="B23" s="13" t="s">
        <v>20</v>
      </c>
      <c r="C23" s="28">
        <f>SUM(C25:C28)</f>
        <v>7</v>
      </c>
      <c r="D23" s="27"/>
      <c r="E23" s="27">
        <v>1</v>
      </c>
      <c r="F23" s="27">
        <v>0</v>
      </c>
      <c r="G23" s="27">
        <f aca="true" t="shared" si="9" ref="G23:I23">SUM(G24:G28)</f>
        <v>4</v>
      </c>
      <c r="H23" s="27">
        <f t="shared" si="9"/>
        <v>0</v>
      </c>
      <c r="I23" s="28">
        <f t="shared" si="9"/>
        <v>2</v>
      </c>
      <c r="J23" s="27"/>
      <c r="K23" s="27">
        <f>K25</f>
        <v>4</v>
      </c>
      <c r="L23" s="17"/>
      <c r="M23" s="17"/>
      <c r="N23" s="17"/>
      <c r="O23" s="15">
        <f t="shared" si="3"/>
        <v>18</v>
      </c>
      <c r="P23" s="16">
        <f t="shared" si="4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67" t="s">
        <v>67</v>
      </c>
      <c r="B24" s="13" t="s">
        <v>21</v>
      </c>
      <c r="C24" s="49"/>
      <c r="D24" s="11"/>
      <c r="E24" s="11">
        <v>0</v>
      </c>
      <c r="F24" s="11">
        <v>0</v>
      </c>
      <c r="G24" s="51"/>
      <c r="H24" s="11"/>
      <c r="I24" s="11">
        <v>0</v>
      </c>
      <c r="J24" s="11"/>
      <c r="K24" s="11"/>
      <c r="L24" s="17"/>
      <c r="M24" s="17"/>
      <c r="N24" s="17"/>
      <c r="O24" s="15">
        <f t="shared" si="3"/>
        <v>0</v>
      </c>
      <c r="P24" s="16">
        <f t="shared" si="4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67" t="s">
        <v>68</v>
      </c>
      <c r="B25" s="13" t="s">
        <v>22</v>
      </c>
      <c r="C25" s="49">
        <v>7</v>
      </c>
      <c r="D25" s="11"/>
      <c r="E25" s="11">
        <v>1</v>
      </c>
      <c r="F25" s="11">
        <v>0</v>
      </c>
      <c r="G25" s="11">
        <v>4</v>
      </c>
      <c r="H25" s="11"/>
      <c r="I25" s="11">
        <v>2</v>
      </c>
      <c r="J25" s="11"/>
      <c r="K25" s="11">
        <v>4</v>
      </c>
      <c r="L25" s="17"/>
      <c r="M25" s="17"/>
      <c r="N25" s="17"/>
      <c r="O25" s="15">
        <f t="shared" si="3"/>
        <v>18</v>
      </c>
      <c r="P25" s="16">
        <f t="shared" si="4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67" t="s">
        <v>69</v>
      </c>
      <c r="B26" s="13" t="s">
        <v>23</v>
      </c>
      <c r="C26" s="49"/>
      <c r="D26" s="11"/>
      <c r="E26" s="11">
        <v>0</v>
      </c>
      <c r="F26" s="11">
        <v>0</v>
      </c>
      <c r="G26" s="51"/>
      <c r="H26" s="11"/>
      <c r="I26" s="11">
        <v>0</v>
      </c>
      <c r="J26" s="11"/>
      <c r="K26" s="11"/>
      <c r="L26" s="17"/>
      <c r="M26" s="17"/>
      <c r="N26" s="17"/>
      <c r="O26" s="15">
        <f t="shared" si="3"/>
        <v>0</v>
      </c>
      <c r="P26" s="16">
        <f t="shared" si="4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67" t="s">
        <v>70</v>
      </c>
      <c r="B27" s="13" t="s">
        <v>24</v>
      </c>
      <c r="C27" s="49"/>
      <c r="D27" s="11"/>
      <c r="E27" s="11">
        <v>0</v>
      </c>
      <c r="F27" s="11">
        <v>0</v>
      </c>
      <c r="G27" s="51"/>
      <c r="H27" s="11"/>
      <c r="I27" s="11">
        <v>0</v>
      </c>
      <c r="J27" s="11"/>
      <c r="K27" s="11"/>
      <c r="L27" s="17"/>
      <c r="M27" s="17"/>
      <c r="N27" s="17"/>
      <c r="O27" s="15">
        <f t="shared" si="3"/>
        <v>0</v>
      </c>
      <c r="P27" s="16">
        <f t="shared" si="4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67" t="s">
        <v>71</v>
      </c>
      <c r="B28" s="13" t="s">
        <v>25</v>
      </c>
      <c r="C28" s="49"/>
      <c r="D28" s="11"/>
      <c r="E28" s="11">
        <v>0</v>
      </c>
      <c r="F28" s="11">
        <v>0</v>
      </c>
      <c r="G28" s="51"/>
      <c r="H28" s="11"/>
      <c r="I28" s="11">
        <v>0</v>
      </c>
      <c r="J28" s="11"/>
      <c r="K28" s="11"/>
      <c r="L28" s="17"/>
      <c r="M28" s="17"/>
      <c r="N28" s="17"/>
      <c r="O28" s="15">
        <f t="shared" si="3"/>
        <v>0</v>
      </c>
      <c r="P28" s="16">
        <f t="shared" si="4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67" t="s">
        <v>72</v>
      </c>
      <c r="B29" s="13" t="s">
        <v>26</v>
      </c>
      <c r="C29" s="28">
        <f>SUM(C30:C34)</f>
        <v>3</v>
      </c>
      <c r="D29" s="27"/>
      <c r="E29" s="27">
        <v>0</v>
      </c>
      <c r="F29" s="27">
        <v>0</v>
      </c>
      <c r="G29" s="27">
        <f aca="true" t="shared" si="10" ref="G29:H29">SUM(G30:G34)</f>
        <v>0</v>
      </c>
      <c r="H29" s="27">
        <f t="shared" si="10"/>
        <v>0</v>
      </c>
      <c r="I29" s="28">
        <f>SUM(I30:I34)</f>
        <v>4</v>
      </c>
      <c r="J29" s="27"/>
      <c r="K29" s="27">
        <v>0</v>
      </c>
      <c r="L29" s="17"/>
      <c r="M29" s="17"/>
      <c r="N29" s="17"/>
      <c r="O29" s="15">
        <f t="shared" si="3"/>
        <v>7</v>
      </c>
      <c r="P29" s="16">
        <f t="shared" si="4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67" t="s">
        <v>73</v>
      </c>
      <c r="B30" s="13" t="s">
        <v>27</v>
      </c>
      <c r="C30" s="49"/>
      <c r="D30" s="11"/>
      <c r="E30" s="11">
        <v>0</v>
      </c>
      <c r="F30" s="11">
        <v>0</v>
      </c>
      <c r="G30" s="51"/>
      <c r="H30" s="11"/>
      <c r="I30" s="11">
        <v>0</v>
      </c>
      <c r="J30" s="11"/>
      <c r="K30" s="11">
        <v>0</v>
      </c>
      <c r="L30" s="17"/>
      <c r="M30" s="17"/>
      <c r="N30" s="17"/>
      <c r="O30" s="15">
        <f t="shared" si="3"/>
        <v>0</v>
      </c>
      <c r="P30" s="16">
        <f t="shared" si="4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67" t="s">
        <v>74</v>
      </c>
      <c r="B31" s="13" t="s">
        <v>28</v>
      </c>
      <c r="C31" s="49">
        <v>2</v>
      </c>
      <c r="D31" s="11"/>
      <c r="E31" s="11">
        <v>0</v>
      </c>
      <c r="F31" s="11">
        <v>0</v>
      </c>
      <c r="G31" s="51"/>
      <c r="H31" s="11"/>
      <c r="I31" s="11">
        <v>4</v>
      </c>
      <c r="J31" s="11"/>
      <c r="K31" s="11">
        <v>0</v>
      </c>
      <c r="L31" s="17"/>
      <c r="M31" s="17"/>
      <c r="N31" s="17"/>
      <c r="O31" s="15">
        <f t="shared" si="3"/>
        <v>6</v>
      </c>
      <c r="P31" s="16">
        <f t="shared" si="4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67" t="s">
        <v>75</v>
      </c>
      <c r="B32" s="13" t="s">
        <v>29</v>
      </c>
      <c r="C32" s="49"/>
      <c r="D32" s="11"/>
      <c r="E32" s="11">
        <v>0</v>
      </c>
      <c r="F32" s="11">
        <v>0</v>
      </c>
      <c r="G32" s="51"/>
      <c r="H32" s="11"/>
      <c r="I32" s="11">
        <v>0</v>
      </c>
      <c r="J32" s="11"/>
      <c r="K32" s="11"/>
      <c r="L32" s="17"/>
      <c r="M32" s="17"/>
      <c r="N32" s="17"/>
      <c r="O32" s="15">
        <f t="shared" si="3"/>
        <v>0</v>
      </c>
      <c r="P32" s="16">
        <f t="shared" si="4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67" t="s">
        <v>76</v>
      </c>
      <c r="B33" s="13" t="s">
        <v>30</v>
      </c>
      <c r="C33" s="49"/>
      <c r="D33" s="11"/>
      <c r="E33" s="11">
        <v>0</v>
      </c>
      <c r="F33" s="11">
        <v>0</v>
      </c>
      <c r="G33" s="51"/>
      <c r="H33" s="11"/>
      <c r="I33" s="11">
        <v>0</v>
      </c>
      <c r="J33" s="11"/>
      <c r="K33" s="11"/>
      <c r="L33" s="17"/>
      <c r="M33" s="17"/>
      <c r="N33" s="17"/>
      <c r="O33" s="15">
        <f t="shared" si="3"/>
        <v>0</v>
      </c>
      <c r="P33" s="16">
        <f t="shared" si="4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67" t="s">
        <v>77</v>
      </c>
      <c r="B34" s="13" t="s">
        <v>31</v>
      </c>
      <c r="C34" s="49">
        <v>1</v>
      </c>
      <c r="D34" s="11"/>
      <c r="E34" s="11">
        <v>0</v>
      </c>
      <c r="F34" s="11">
        <v>0</v>
      </c>
      <c r="G34" s="51"/>
      <c r="H34" s="11"/>
      <c r="I34" s="11">
        <v>0</v>
      </c>
      <c r="J34" s="11"/>
      <c r="K34" s="11"/>
      <c r="L34" s="17"/>
      <c r="M34" s="17"/>
      <c r="N34" s="17"/>
      <c r="O34" s="15">
        <f t="shared" si="3"/>
        <v>1</v>
      </c>
      <c r="P34" s="16">
        <f t="shared" si="4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67" t="s">
        <v>78</v>
      </c>
      <c r="B35" s="13" t="s">
        <v>32</v>
      </c>
      <c r="C35" s="28"/>
      <c r="D35" s="27"/>
      <c r="E35" s="27">
        <v>0</v>
      </c>
      <c r="F35" s="27">
        <v>0</v>
      </c>
      <c r="G35" s="27">
        <f aca="true" t="shared" si="11" ref="G35:H35">SUM(G36:G38)</f>
        <v>0</v>
      </c>
      <c r="H35" s="27">
        <f t="shared" si="11"/>
        <v>3</v>
      </c>
      <c r="I35" s="28">
        <v>0</v>
      </c>
      <c r="J35" s="27"/>
      <c r="K35" s="27"/>
      <c r="L35" s="17"/>
      <c r="M35" s="17"/>
      <c r="N35" s="17"/>
      <c r="O35" s="15">
        <f t="shared" si="3"/>
        <v>0</v>
      </c>
      <c r="P35" s="16">
        <f t="shared" si="4"/>
        <v>3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68" t="s">
        <v>81</v>
      </c>
      <c r="B36" s="13" t="s">
        <v>33</v>
      </c>
      <c r="C36" s="49"/>
      <c r="D36" s="11"/>
      <c r="E36" s="11">
        <v>0</v>
      </c>
      <c r="F36" s="11">
        <v>0</v>
      </c>
      <c r="G36" s="51"/>
      <c r="H36" s="11">
        <v>3</v>
      </c>
      <c r="I36" s="11">
        <v>0</v>
      </c>
      <c r="J36" s="11"/>
      <c r="K36" s="11"/>
      <c r="L36" s="17"/>
      <c r="M36" s="17"/>
      <c r="N36" s="17"/>
      <c r="O36" s="15">
        <f t="shared" si="3"/>
        <v>0</v>
      </c>
      <c r="P36" s="16">
        <f t="shared" si="4"/>
        <v>3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67" t="s">
        <v>79</v>
      </c>
      <c r="B37" s="13" t="s">
        <v>34</v>
      </c>
      <c r="C37" s="49"/>
      <c r="E37" s="11">
        <v>0</v>
      </c>
      <c r="F37" s="11">
        <v>0</v>
      </c>
      <c r="G37" s="51"/>
      <c r="H37" s="11"/>
      <c r="I37" s="11">
        <v>0</v>
      </c>
      <c r="J37" s="11"/>
      <c r="K37" s="11"/>
      <c r="L37" s="17"/>
      <c r="M37" s="17"/>
      <c r="N37" s="17"/>
      <c r="O37" s="15">
        <f t="shared" si="3"/>
        <v>0</v>
      </c>
      <c r="P37" s="16">
        <f t="shared" si="4"/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68" t="s">
        <v>80</v>
      </c>
      <c r="B38" s="13" t="s">
        <v>35</v>
      </c>
      <c r="C38" s="49"/>
      <c r="D38" s="11"/>
      <c r="E38" s="11">
        <v>0</v>
      </c>
      <c r="F38" s="11">
        <v>0</v>
      </c>
      <c r="G38" s="51"/>
      <c r="H38" s="11"/>
      <c r="I38" s="11">
        <v>0</v>
      </c>
      <c r="J38" s="11"/>
      <c r="K38" s="11"/>
      <c r="L38" s="17"/>
      <c r="M38" s="17"/>
      <c r="N38" s="17"/>
      <c r="O38" s="15">
        <f t="shared" si="3"/>
        <v>0</v>
      </c>
      <c r="P38" s="16">
        <f t="shared" si="4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66" t="s">
        <v>82</v>
      </c>
      <c r="B39" s="10" t="s">
        <v>36</v>
      </c>
      <c r="C39" s="49"/>
      <c r="D39" s="11"/>
      <c r="E39" s="11">
        <v>0</v>
      </c>
      <c r="F39" s="11">
        <v>0</v>
      </c>
      <c r="G39" s="51"/>
      <c r="H39" s="11"/>
      <c r="I39" s="11">
        <v>0</v>
      </c>
      <c r="J39" s="11"/>
      <c r="K39" s="11"/>
      <c r="L39" s="15"/>
      <c r="M39" s="15"/>
      <c r="N39" s="15"/>
      <c r="O39" s="15">
        <f t="shared" si="3"/>
        <v>0</v>
      </c>
      <c r="P39" s="16">
        <f t="shared" si="4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69" t="s">
        <v>83</v>
      </c>
      <c r="B40" s="10" t="s">
        <v>37</v>
      </c>
      <c r="C40" s="49">
        <v>7</v>
      </c>
      <c r="D40" s="11"/>
      <c r="E40" s="27">
        <v>3</v>
      </c>
      <c r="F40" s="27">
        <v>0</v>
      </c>
      <c r="G40" s="28">
        <v>40</v>
      </c>
      <c r="H40" s="11"/>
      <c r="I40" s="11">
        <v>2</v>
      </c>
      <c r="J40" s="11"/>
      <c r="K40" s="11">
        <v>1</v>
      </c>
      <c r="L40" s="15"/>
      <c r="M40" s="15"/>
      <c r="N40" s="15"/>
      <c r="O40" s="15">
        <f t="shared" si="3"/>
        <v>53</v>
      </c>
      <c r="P40" s="16">
        <f t="shared" si="4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69" t="s">
        <v>84</v>
      </c>
      <c r="B41" s="10" t="s">
        <v>38</v>
      </c>
      <c r="C41" s="49"/>
      <c r="D41" s="11"/>
      <c r="E41" s="11">
        <v>0</v>
      </c>
      <c r="F41" s="11">
        <v>0</v>
      </c>
      <c r="G41" s="51"/>
      <c r="H41" s="11"/>
      <c r="I41" s="11">
        <v>0</v>
      </c>
      <c r="J41" s="11"/>
      <c r="K41" s="11"/>
      <c r="L41" s="15"/>
      <c r="M41" s="15"/>
      <c r="N41" s="15"/>
      <c r="O41" s="15">
        <f t="shared" si="3"/>
        <v>0</v>
      </c>
      <c r="P41" s="16">
        <f t="shared" si="4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69" t="s">
        <v>85</v>
      </c>
      <c r="B42" s="10" t="s">
        <v>39</v>
      </c>
      <c r="C42" s="49"/>
      <c r="D42" s="11"/>
      <c r="E42" s="11">
        <v>0</v>
      </c>
      <c r="F42" s="11">
        <v>0</v>
      </c>
      <c r="G42" s="51"/>
      <c r="H42" s="11"/>
      <c r="I42" s="11">
        <v>0</v>
      </c>
      <c r="J42" s="11"/>
      <c r="K42" s="11"/>
      <c r="L42" s="15"/>
      <c r="M42" s="15"/>
      <c r="N42" s="15"/>
      <c r="O42" s="15">
        <f t="shared" si="3"/>
        <v>0</v>
      </c>
      <c r="P42" s="16">
        <f t="shared" si="4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69" t="s">
        <v>86</v>
      </c>
      <c r="B43" s="10" t="s">
        <v>40</v>
      </c>
      <c r="C43" s="11"/>
      <c r="D43" s="11"/>
      <c r="E43" s="11">
        <v>0</v>
      </c>
      <c r="F43" s="11">
        <v>0</v>
      </c>
      <c r="G43" s="51"/>
      <c r="H43" s="11"/>
      <c r="I43" s="11">
        <v>0</v>
      </c>
      <c r="J43" s="11"/>
      <c r="K43" s="11"/>
      <c r="L43" s="15"/>
      <c r="M43" s="15"/>
      <c r="N43" s="15"/>
      <c r="O43" s="15">
        <f t="shared" si="3"/>
        <v>0</v>
      </c>
      <c r="P43" s="16">
        <f t="shared" si="4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69" t="s">
        <v>87</v>
      </c>
      <c r="B44" s="10" t="s">
        <v>41</v>
      </c>
      <c r="C44" s="11"/>
      <c r="D44" s="11"/>
      <c r="E44" s="11">
        <v>0</v>
      </c>
      <c r="F44" s="11">
        <v>0</v>
      </c>
      <c r="G44" s="51"/>
      <c r="H44" s="11"/>
      <c r="I44" s="11">
        <v>0</v>
      </c>
      <c r="J44" s="11"/>
      <c r="K44" s="11"/>
      <c r="L44" s="15"/>
      <c r="M44" s="15"/>
      <c r="N44" s="15"/>
      <c r="O44" s="15">
        <f t="shared" si="3"/>
        <v>0</v>
      </c>
      <c r="P44" s="16">
        <f t="shared" si="4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5">
      <c r="A45" s="70" t="s">
        <v>88</v>
      </c>
      <c r="B45" s="12" t="s">
        <v>42</v>
      </c>
      <c r="C45" s="27">
        <f>C4+C40</f>
        <v>261</v>
      </c>
      <c r="D45" s="27">
        <f>D20</f>
        <v>4</v>
      </c>
      <c r="E45" s="27">
        <v>93</v>
      </c>
      <c r="F45" s="27">
        <v>1</v>
      </c>
      <c r="G45" s="27">
        <f aca="true" t="shared" si="12" ref="G45:H45">SUM(G4,G39:G44)</f>
        <v>69</v>
      </c>
      <c r="H45" s="27">
        <f t="shared" si="12"/>
        <v>3</v>
      </c>
      <c r="I45" s="28">
        <f>SUM(I4,I40)</f>
        <v>67</v>
      </c>
      <c r="J45" s="27"/>
      <c r="K45" s="28">
        <f>K4+K40</f>
        <v>26</v>
      </c>
      <c r="L45" s="19"/>
      <c r="M45" s="19"/>
      <c r="N45" s="19"/>
      <c r="O45" s="19">
        <f t="shared" si="3"/>
        <v>516</v>
      </c>
      <c r="P45" s="20">
        <f t="shared" si="4"/>
        <v>8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43</v>
      </c>
      <c r="E74" s="5"/>
      <c r="F74" s="5"/>
      <c r="G74" s="5"/>
      <c r="H74" s="5"/>
      <c r="I74" s="5"/>
      <c r="J74" s="5"/>
      <c r="K74" s="5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44</v>
      </c>
      <c r="E75" s="5"/>
      <c r="F75" s="5"/>
      <c r="G75" s="5"/>
      <c r="H75" s="5"/>
      <c r="I75" s="5"/>
      <c r="J75" s="5"/>
      <c r="K75" s="5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45</v>
      </c>
      <c r="E76" s="5"/>
      <c r="F76" s="5"/>
      <c r="G76" s="5"/>
      <c r="H76" s="5"/>
      <c r="I76" s="5"/>
      <c r="J76" s="5"/>
      <c r="K76" s="5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46</v>
      </c>
      <c r="E77" s="5"/>
      <c r="F77" s="5"/>
      <c r="G77" s="5"/>
      <c r="H77" s="5"/>
      <c r="I77" s="5"/>
      <c r="J77" s="5"/>
      <c r="K77" s="5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47</v>
      </c>
      <c r="E78" s="5"/>
      <c r="F78" s="5"/>
      <c r="G78" s="5"/>
      <c r="H78" s="5"/>
      <c r="I78" s="5"/>
      <c r="J78" s="5"/>
      <c r="K78" s="5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4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48</v>
      </c>
      <c r="E116" s="5"/>
      <c r="F116" s="5"/>
      <c r="G116" s="5"/>
      <c r="H116" s="5"/>
      <c r="I116" s="5"/>
      <c r="J116" s="5"/>
      <c r="K116" s="5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49</v>
      </c>
      <c r="E117" s="5"/>
      <c r="F117" s="5"/>
      <c r="G117" s="5"/>
      <c r="H117" s="5"/>
      <c r="I117" s="5"/>
      <c r="J117" s="5"/>
      <c r="K117" s="5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50</v>
      </c>
      <c r="E118" s="5"/>
      <c r="F118" s="5"/>
      <c r="G118" s="5"/>
      <c r="H118" s="5"/>
      <c r="I118" s="5"/>
      <c r="J118" s="5"/>
      <c r="K118" s="5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51</v>
      </c>
      <c r="E120" s="5"/>
      <c r="F120" s="5"/>
      <c r="G120" s="5"/>
      <c r="H120" s="5"/>
      <c r="I120" s="5"/>
      <c r="J120" s="5"/>
      <c r="K120" s="5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52</v>
      </c>
      <c r="E121" s="5"/>
      <c r="F121" s="5"/>
      <c r="G121" s="5"/>
      <c r="H121" s="5"/>
      <c r="I121" s="5"/>
      <c r="J121" s="5"/>
      <c r="K121" s="54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53</v>
      </c>
      <c r="E122" s="5"/>
      <c r="F122" s="5"/>
      <c r="G122" s="5"/>
      <c r="H122" s="5"/>
      <c r="I122" s="5"/>
      <c r="J122" s="5"/>
      <c r="K122" s="5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54</v>
      </c>
      <c r="E123" s="5"/>
      <c r="F123" s="5"/>
      <c r="G123" s="5"/>
      <c r="H123" s="5"/>
      <c r="I123" s="5"/>
      <c r="J123" s="5"/>
      <c r="K123" s="5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55</v>
      </c>
      <c r="E124" s="5"/>
      <c r="F124" s="5"/>
      <c r="G124" s="5"/>
      <c r="H124" s="5"/>
      <c r="I124" s="5"/>
      <c r="J124" s="5"/>
      <c r="K124" s="54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56</v>
      </c>
      <c r="E125" s="5"/>
      <c r="F125" s="5"/>
      <c r="G125" s="5"/>
      <c r="H125" s="5"/>
      <c r="I125" s="5"/>
      <c r="J125" s="5"/>
      <c r="K125" s="54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57</v>
      </c>
      <c r="E126" s="5"/>
      <c r="F126" s="5"/>
      <c r="G126" s="5"/>
      <c r="H126" s="5"/>
      <c r="I126" s="5"/>
      <c r="J126" s="5"/>
      <c r="K126" s="54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58</v>
      </c>
      <c r="E127" s="5"/>
      <c r="F127" s="5"/>
      <c r="G127" s="5"/>
      <c r="H127" s="5"/>
      <c r="I127" s="5"/>
      <c r="J127" s="5"/>
      <c r="K127" s="5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7"/>
  <sheetViews>
    <sheetView zoomScale="80" zoomScaleNormal="8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4" customWidth="1"/>
    <col min="12" max="16" width="15.421875" style="5" customWidth="1"/>
    <col min="17" max="16384" width="9.140625" style="5" customWidth="1"/>
  </cols>
  <sheetData>
    <row r="1" ht="15">
      <c r="A1" s="14" t="s">
        <v>101</v>
      </c>
    </row>
    <row r="2" spans="1:16" s="7" customFormat="1" ht="15" customHeight="1">
      <c r="A2" s="8"/>
      <c r="B2" s="9"/>
      <c r="C2" s="64" t="s">
        <v>89</v>
      </c>
      <c r="D2" s="65"/>
      <c r="E2" s="64" t="s">
        <v>90</v>
      </c>
      <c r="F2" s="65"/>
      <c r="G2" s="64" t="s">
        <v>96</v>
      </c>
      <c r="H2" s="65"/>
      <c r="I2" s="64" t="s">
        <v>92</v>
      </c>
      <c r="J2" s="65"/>
      <c r="K2" s="64" t="s">
        <v>93</v>
      </c>
      <c r="L2" s="65"/>
      <c r="M2" s="64" t="s">
        <v>94</v>
      </c>
      <c r="N2" s="71"/>
      <c r="O2" s="62" t="s">
        <v>95</v>
      </c>
      <c r="P2" s="63"/>
    </row>
    <row r="3" spans="1:16" s="7" customFormat="1" ht="15">
      <c r="A3" s="21"/>
      <c r="B3" s="22"/>
      <c r="C3" s="22" t="s">
        <v>97</v>
      </c>
      <c r="D3" s="22" t="s">
        <v>98</v>
      </c>
      <c r="E3" s="22" t="s">
        <v>97</v>
      </c>
      <c r="F3" s="22" t="s">
        <v>98</v>
      </c>
      <c r="G3" s="22" t="s">
        <v>97</v>
      </c>
      <c r="H3" s="22" t="s">
        <v>98</v>
      </c>
      <c r="I3" s="22" t="s">
        <v>97</v>
      </c>
      <c r="J3" s="22" t="s">
        <v>98</v>
      </c>
      <c r="K3" s="22" t="s">
        <v>97</v>
      </c>
      <c r="L3" s="22" t="s">
        <v>98</v>
      </c>
      <c r="M3" s="22" t="s">
        <v>97</v>
      </c>
      <c r="N3" s="23" t="s">
        <v>98</v>
      </c>
      <c r="O3" s="22" t="s">
        <v>99</v>
      </c>
      <c r="P3" s="23" t="s">
        <v>98</v>
      </c>
    </row>
    <row r="4" spans="1:46" s="1" customFormat="1" ht="15">
      <c r="A4" s="66" t="s">
        <v>63</v>
      </c>
      <c r="B4" s="10" t="s">
        <v>1</v>
      </c>
      <c r="C4" s="52">
        <v>219</v>
      </c>
      <c r="D4" s="52"/>
      <c r="E4" s="15">
        <v>92</v>
      </c>
      <c r="F4" s="27"/>
      <c r="G4" s="27">
        <f>G5+G22</f>
        <v>25</v>
      </c>
      <c r="H4" s="27">
        <v>3</v>
      </c>
      <c r="I4" s="32">
        <f>SUM(I5,I22,I29)</f>
        <v>22</v>
      </c>
      <c r="J4" s="36"/>
      <c r="K4" s="27">
        <f>K5+K22</f>
        <v>34</v>
      </c>
      <c r="L4" s="15"/>
      <c r="M4" s="15"/>
      <c r="N4" s="15"/>
      <c r="O4" s="15">
        <f>C4+E4+G4+I4+K4+M4</f>
        <v>392</v>
      </c>
      <c r="P4" s="16">
        <f>D4+F4+H4+J4+L4+N4</f>
        <v>3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66" t="s">
        <v>64</v>
      </c>
      <c r="B5" s="10" t="s">
        <v>2</v>
      </c>
      <c r="C5" s="52">
        <v>201</v>
      </c>
      <c r="D5" s="52"/>
      <c r="E5" s="15">
        <v>91</v>
      </c>
      <c r="F5" s="27"/>
      <c r="G5" s="27">
        <f>G6+G12</f>
        <v>18</v>
      </c>
      <c r="H5" s="27"/>
      <c r="I5" s="32">
        <f>SUM(I12,I6)</f>
        <v>14</v>
      </c>
      <c r="J5" s="36"/>
      <c r="K5" s="27">
        <f>K6+K12</f>
        <v>30</v>
      </c>
      <c r="L5" s="15"/>
      <c r="M5" s="15"/>
      <c r="N5" s="15"/>
      <c r="O5" s="15">
        <f aca="true" t="shared" si="0" ref="O5:O45">C5+E5+G5+I5+K5+M5</f>
        <v>354</v>
      </c>
      <c r="P5" s="16">
        <f aca="true" t="shared" si="1" ref="P5:P45">D5+F5+H5+J5+L5+N5</f>
        <v>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67" t="s">
        <v>65</v>
      </c>
      <c r="B6" s="13" t="s">
        <v>3</v>
      </c>
      <c r="C6" s="11">
        <v>185</v>
      </c>
      <c r="D6" s="11"/>
      <c r="E6" s="17">
        <v>85</v>
      </c>
      <c r="F6" s="27"/>
      <c r="G6" s="27">
        <f>G7+G10</f>
        <v>16</v>
      </c>
      <c r="H6" s="27"/>
      <c r="I6" s="32">
        <f>SUM(I7:I11)</f>
        <v>13</v>
      </c>
      <c r="J6" s="36"/>
      <c r="K6" s="27">
        <f>SUM(K7:K11)</f>
        <v>28</v>
      </c>
      <c r="L6" s="17"/>
      <c r="M6" s="17"/>
      <c r="N6" s="17"/>
      <c r="O6" s="15">
        <f t="shared" si="0"/>
        <v>327</v>
      </c>
      <c r="P6" s="16">
        <f t="shared" si="1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67" t="s">
        <v>66</v>
      </c>
      <c r="B7" s="13" t="s">
        <v>4</v>
      </c>
      <c r="C7" s="11">
        <v>166</v>
      </c>
      <c r="D7" s="11"/>
      <c r="E7" s="17">
        <v>37</v>
      </c>
      <c r="F7" s="11"/>
      <c r="G7" s="11">
        <f>14+1</f>
        <v>15</v>
      </c>
      <c r="H7" s="11"/>
      <c r="I7" s="11">
        <v>10</v>
      </c>
      <c r="J7" s="37"/>
      <c r="K7" s="11">
        <v>28</v>
      </c>
      <c r="L7" s="17"/>
      <c r="M7" s="17"/>
      <c r="N7" s="17"/>
      <c r="O7" s="15">
        <f t="shared" si="0"/>
        <v>256</v>
      </c>
      <c r="P7" s="16">
        <f t="shared" si="1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67" t="s">
        <v>67</v>
      </c>
      <c r="B8" s="13" t="s">
        <v>5</v>
      </c>
      <c r="C8" s="11"/>
      <c r="D8" s="11"/>
      <c r="E8" s="17">
        <v>0</v>
      </c>
      <c r="F8" s="11"/>
      <c r="G8" s="11"/>
      <c r="H8" s="11"/>
      <c r="I8" s="11">
        <v>0</v>
      </c>
      <c r="J8" s="37"/>
      <c r="K8" s="11"/>
      <c r="L8" s="17"/>
      <c r="M8" s="17"/>
      <c r="N8" s="17"/>
      <c r="O8" s="15">
        <f t="shared" si="0"/>
        <v>0</v>
      </c>
      <c r="P8" s="16">
        <f t="shared" si="1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67" t="s">
        <v>68</v>
      </c>
      <c r="B9" s="13" t="s">
        <v>6</v>
      </c>
      <c r="C9" s="11">
        <v>17</v>
      </c>
      <c r="D9" s="11"/>
      <c r="E9" s="17">
        <v>3</v>
      </c>
      <c r="F9" s="11"/>
      <c r="G9" s="11"/>
      <c r="H9" s="11"/>
      <c r="I9" s="11">
        <v>0</v>
      </c>
      <c r="J9" s="37"/>
      <c r="K9" s="11">
        <v>0</v>
      </c>
      <c r="L9" s="17"/>
      <c r="M9" s="17"/>
      <c r="N9" s="17"/>
      <c r="O9" s="15">
        <f t="shared" si="0"/>
        <v>20</v>
      </c>
      <c r="P9" s="16">
        <f t="shared" si="1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67" t="s">
        <v>69</v>
      </c>
      <c r="B10" s="13" t="s">
        <v>7</v>
      </c>
      <c r="C10" s="11"/>
      <c r="D10" s="11"/>
      <c r="E10" s="17">
        <v>45</v>
      </c>
      <c r="F10" s="11"/>
      <c r="G10" s="11">
        <v>1</v>
      </c>
      <c r="H10" s="11"/>
      <c r="I10" s="11">
        <v>3</v>
      </c>
      <c r="J10" s="37"/>
      <c r="K10" s="11"/>
      <c r="L10" s="17"/>
      <c r="M10" s="17"/>
      <c r="N10" s="17"/>
      <c r="O10" s="15">
        <f t="shared" si="0"/>
        <v>49</v>
      </c>
      <c r="P10" s="16">
        <f t="shared" si="1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67" t="s">
        <v>70</v>
      </c>
      <c r="B11" s="13" t="s">
        <v>8</v>
      </c>
      <c r="C11" s="11">
        <v>2</v>
      </c>
      <c r="D11" s="11"/>
      <c r="E11" s="17">
        <v>0</v>
      </c>
      <c r="F11" s="11"/>
      <c r="G11" s="11"/>
      <c r="H11" s="11"/>
      <c r="I11" s="11">
        <v>0</v>
      </c>
      <c r="J11" s="37"/>
      <c r="K11" s="11"/>
      <c r="L11" s="17"/>
      <c r="M11" s="17"/>
      <c r="N11" s="17"/>
      <c r="O11" s="15">
        <f t="shared" si="0"/>
        <v>2</v>
      </c>
      <c r="P11" s="16">
        <f t="shared" si="1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67" t="s">
        <v>71</v>
      </c>
      <c r="B12" s="13" t="s">
        <v>9</v>
      </c>
      <c r="C12" s="11">
        <v>16</v>
      </c>
      <c r="D12" s="11"/>
      <c r="E12" s="17">
        <v>6</v>
      </c>
      <c r="F12" s="27"/>
      <c r="G12" s="27">
        <f>G14+G17</f>
        <v>2</v>
      </c>
      <c r="H12" s="27"/>
      <c r="I12" s="34">
        <f>SUM(I13:I16)</f>
        <v>1</v>
      </c>
      <c r="J12" s="36"/>
      <c r="K12" s="27">
        <f>SUM(K13:K17)</f>
        <v>2</v>
      </c>
      <c r="L12" s="17"/>
      <c r="M12" s="17"/>
      <c r="N12" s="17"/>
      <c r="O12" s="15">
        <f t="shared" si="0"/>
        <v>27</v>
      </c>
      <c r="P12" s="16">
        <f t="shared" si="1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67" t="s">
        <v>72</v>
      </c>
      <c r="B13" s="13" t="s">
        <v>10</v>
      </c>
      <c r="C13" s="11"/>
      <c r="D13" s="11"/>
      <c r="E13" s="17">
        <v>0</v>
      </c>
      <c r="F13" s="11"/>
      <c r="G13" s="11"/>
      <c r="H13" s="11"/>
      <c r="I13" s="11">
        <v>0</v>
      </c>
      <c r="J13" s="37"/>
      <c r="K13" s="11">
        <v>0</v>
      </c>
      <c r="L13" s="17"/>
      <c r="M13" s="17"/>
      <c r="N13" s="17"/>
      <c r="O13" s="15">
        <f t="shared" si="0"/>
        <v>0</v>
      </c>
      <c r="P13" s="16">
        <f t="shared" si="1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67" t="s">
        <v>73</v>
      </c>
      <c r="B14" s="13" t="s">
        <v>11</v>
      </c>
      <c r="C14" s="11">
        <v>12</v>
      </c>
      <c r="D14" s="11"/>
      <c r="E14" s="17">
        <v>6</v>
      </c>
      <c r="F14" s="11"/>
      <c r="G14" s="11">
        <v>1</v>
      </c>
      <c r="H14" s="11"/>
      <c r="I14" s="11">
        <v>1</v>
      </c>
      <c r="J14" s="37"/>
      <c r="K14" s="11">
        <v>2</v>
      </c>
      <c r="L14" s="17"/>
      <c r="M14" s="17"/>
      <c r="N14" s="17"/>
      <c r="O14" s="15">
        <f t="shared" si="0"/>
        <v>22</v>
      </c>
      <c r="P14" s="16">
        <f t="shared" si="1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67" t="s">
        <v>74</v>
      </c>
      <c r="B15" s="13" t="s">
        <v>12</v>
      </c>
      <c r="C15" s="11"/>
      <c r="D15" s="11"/>
      <c r="E15" s="17">
        <v>0</v>
      </c>
      <c r="F15" s="11"/>
      <c r="G15" s="11"/>
      <c r="H15" s="11"/>
      <c r="I15" s="11">
        <v>0</v>
      </c>
      <c r="J15" s="37"/>
      <c r="K15" s="11"/>
      <c r="L15" s="17"/>
      <c r="M15" s="17"/>
      <c r="N15" s="17"/>
      <c r="O15" s="15">
        <f t="shared" si="0"/>
        <v>0</v>
      </c>
      <c r="P15" s="16">
        <f t="shared" si="1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67" t="s">
        <v>75</v>
      </c>
      <c r="B16" s="13" t="s">
        <v>13</v>
      </c>
      <c r="C16" s="11"/>
      <c r="D16" s="11"/>
      <c r="E16" s="17">
        <v>0</v>
      </c>
      <c r="F16" s="11"/>
      <c r="G16" s="11"/>
      <c r="H16" s="11"/>
      <c r="I16" s="11">
        <v>0</v>
      </c>
      <c r="J16" s="37"/>
      <c r="K16" s="11"/>
      <c r="L16" s="17"/>
      <c r="M16" s="17"/>
      <c r="N16" s="17"/>
      <c r="O16" s="15">
        <f t="shared" si="0"/>
        <v>0</v>
      </c>
      <c r="P16" s="16">
        <f t="shared" si="1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67" t="s">
        <v>76</v>
      </c>
      <c r="B17" s="13" t="s">
        <v>14</v>
      </c>
      <c r="C17" s="11">
        <v>4</v>
      </c>
      <c r="D17" s="11"/>
      <c r="E17" s="17">
        <v>0</v>
      </c>
      <c r="F17" s="11"/>
      <c r="G17" s="11">
        <v>1</v>
      </c>
      <c r="H17" s="11"/>
      <c r="I17" s="11">
        <v>0</v>
      </c>
      <c r="J17" s="37"/>
      <c r="K17" s="11">
        <v>0</v>
      </c>
      <c r="L17" s="17"/>
      <c r="M17" s="17"/>
      <c r="N17" s="17"/>
      <c r="O17" s="15">
        <f t="shared" si="0"/>
        <v>5</v>
      </c>
      <c r="P17" s="16">
        <f t="shared" si="1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67" t="s">
        <v>77</v>
      </c>
      <c r="B18" s="13" t="s">
        <v>15</v>
      </c>
      <c r="C18" s="11"/>
      <c r="D18" s="11"/>
      <c r="E18" s="17">
        <v>0</v>
      </c>
      <c r="F18" s="27"/>
      <c r="G18" s="27"/>
      <c r="H18" s="27"/>
      <c r="I18" s="28">
        <v>0</v>
      </c>
      <c r="J18" s="36"/>
      <c r="K18" s="27"/>
      <c r="L18" s="17"/>
      <c r="M18" s="17"/>
      <c r="N18" s="17"/>
      <c r="O18" s="15">
        <f t="shared" si="0"/>
        <v>0</v>
      </c>
      <c r="P18" s="16">
        <f t="shared" si="1"/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67" t="s">
        <v>78</v>
      </c>
      <c r="B19" s="13" t="s">
        <v>16</v>
      </c>
      <c r="C19" s="11"/>
      <c r="D19" s="11"/>
      <c r="E19" s="17">
        <v>0</v>
      </c>
      <c r="F19" s="11"/>
      <c r="G19" s="11"/>
      <c r="H19" s="11"/>
      <c r="I19" s="11">
        <v>0</v>
      </c>
      <c r="J19" s="37"/>
      <c r="K19" s="11"/>
      <c r="L19" s="17"/>
      <c r="M19" s="17"/>
      <c r="N19" s="17"/>
      <c r="O19" s="15">
        <f t="shared" si="0"/>
        <v>0</v>
      </c>
      <c r="P19" s="16">
        <f t="shared" si="1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67" t="s">
        <v>79</v>
      </c>
      <c r="B20" s="13" t="s">
        <v>17</v>
      </c>
      <c r="C20" s="11"/>
      <c r="D20" s="11"/>
      <c r="E20" s="17">
        <v>0</v>
      </c>
      <c r="F20" s="11"/>
      <c r="G20" s="11"/>
      <c r="H20" s="11"/>
      <c r="I20" s="11">
        <v>0</v>
      </c>
      <c r="J20" s="37"/>
      <c r="K20" s="11"/>
      <c r="L20" s="17"/>
      <c r="M20" s="17"/>
      <c r="N20" s="17"/>
      <c r="O20" s="15">
        <f t="shared" si="0"/>
        <v>0</v>
      </c>
      <c r="P20" s="16">
        <f t="shared" si="1"/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68" t="s">
        <v>80</v>
      </c>
      <c r="B21" s="13" t="s">
        <v>18</v>
      </c>
      <c r="C21" s="11"/>
      <c r="D21" s="11"/>
      <c r="E21" s="17">
        <v>0</v>
      </c>
      <c r="F21" s="11"/>
      <c r="G21" s="11"/>
      <c r="H21" s="11"/>
      <c r="I21" s="11">
        <v>0</v>
      </c>
      <c r="J21" s="37"/>
      <c r="K21" s="11"/>
      <c r="L21" s="17"/>
      <c r="M21" s="17"/>
      <c r="N21" s="17"/>
      <c r="O21" s="15">
        <f t="shared" si="0"/>
        <v>0</v>
      </c>
      <c r="P21" s="16">
        <f t="shared" si="1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69" t="s">
        <v>64</v>
      </c>
      <c r="B22" s="10" t="s">
        <v>19</v>
      </c>
      <c r="C22" s="52">
        <v>18</v>
      </c>
      <c r="D22" s="52"/>
      <c r="E22" s="15">
        <v>1</v>
      </c>
      <c r="F22" s="27"/>
      <c r="G22" s="27">
        <v>7</v>
      </c>
      <c r="H22" s="27">
        <v>3</v>
      </c>
      <c r="I22" s="28">
        <f>SUM(I23,I35)</f>
        <v>3</v>
      </c>
      <c r="J22" s="38"/>
      <c r="K22" s="27">
        <f>K23+K29</f>
        <v>4</v>
      </c>
      <c r="L22" s="15"/>
      <c r="M22" s="15"/>
      <c r="N22" s="15"/>
      <c r="O22" s="15">
        <f t="shared" si="0"/>
        <v>33</v>
      </c>
      <c r="P22" s="16">
        <f t="shared" si="1"/>
        <v>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67" t="s">
        <v>66</v>
      </c>
      <c r="B23" s="13" t="s">
        <v>20</v>
      </c>
      <c r="C23" s="11">
        <v>10</v>
      </c>
      <c r="D23" s="11"/>
      <c r="E23" s="17">
        <v>1</v>
      </c>
      <c r="F23" s="27"/>
      <c r="G23" s="27">
        <v>7</v>
      </c>
      <c r="H23" s="27"/>
      <c r="I23" s="28">
        <f aca="true" t="shared" si="2" ref="I23">SUM(I24:I28)</f>
        <v>3</v>
      </c>
      <c r="J23" s="36"/>
      <c r="K23" s="27">
        <f>K25</f>
        <v>4</v>
      </c>
      <c r="L23" s="17"/>
      <c r="M23" s="17"/>
      <c r="N23" s="17"/>
      <c r="O23" s="15">
        <f t="shared" si="0"/>
        <v>25</v>
      </c>
      <c r="P23" s="16">
        <f t="shared" si="1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67" t="s">
        <v>67</v>
      </c>
      <c r="B24" s="13" t="s">
        <v>21</v>
      </c>
      <c r="C24" s="11"/>
      <c r="D24" s="11"/>
      <c r="E24" s="17">
        <v>0</v>
      </c>
      <c r="F24" s="11"/>
      <c r="G24" s="11"/>
      <c r="H24" s="11"/>
      <c r="I24" s="11">
        <v>0</v>
      </c>
      <c r="J24" s="37"/>
      <c r="K24" s="11"/>
      <c r="L24" s="17"/>
      <c r="M24" s="17"/>
      <c r="N24" s="17"/>
      <c r="O24" s="15">
        <f t="shared" si="0"/>
        <v>0</v>
      </c>
      <c r="P24" s="16">
        <f t="shared" si="1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67" t="s">
        <v>68</v>
      </c>
      <c r="B25" s="13" t="s">
        <v>22</v>
      </c>
      <c r="C25" s="11">
        <v>10</v>
      </c>
      <c r="D25" s="11"/>
      <c r="E25" s="17">
        <v>1</v>
      </c>
      <c r="F25" s="11"/>
      <c r="G25" s="11">
        <v>7</v>
      </c>
      <c r="H25" s="11"/>
      <c r="I25" s="11">
        <v>3</v>
      </c>
      <c r="J25" s="37"/>
      <c r="K25" s="11">
        <v>4</v>
      </c>
      <c r="L25" s="17"/>
      <c r="M25" s="17"/>
      <c r="N25" s="17"/>
      <c r="O25" s="15">
        <f t="shared" si="0"/>
        <v>25</v>
      </c>
      <c r="P25" s="16">
        <f t="shared" si="1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67" t="s">
        <v>69</v>
      </c>
      <c r="B26" s="13" t="s">
        <v>23</v>
      </c>
      <c r="C26" s="11"/>
      <c r="D26" s="11"/>
      <c r="E26" s="17">
        <v>0</v>
      </c>
      <c r="F26" s="11"/>
      <c r="G26" s="11"/>
      <c r="H26" s="11"/>
      <c r="I26" s="11">
        <v>0</v>
      </c>
      <c r="J26" s="37"/>
      <c r="K26" s="11"/>
      <c r="L26" s="17"/>
      <c r="M26" s="17"/>
      <c r="N26" s="17"/>
      <c r="O26" s="15">
        <f t="shared" si="0"/>
        <v>0</v>
      </c>
      <c r="P26" s="16">
        <f t="shared" si="1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67" t="s">
        <v>70</v>
      </c>
      <c r="B27" s="13" t="s">
        <v>24</v>
      </c>
      <c r="C27" s="11"/>
      <c r="D27" s="11"/>
      <c r="E27" s="17">
        <v>0</v>
      </c>
      <c r="F27" s="11"/>
      <c r="G27" s="11"/>
      <c r="H27" s="11"/>
      <c r="I27" s="11">
        <v>0</v>
      </c>
      <c r="J27" s="37"/>
      <c r="K27" s="11"/>
      <c r="L27" s="17"/>
      <c r="M27" s="17"/>
      <c r="N27" s="17"/>
      <c r="O27" s="15">
        <f t="shared" si="0"/>
        <v>0</v>
      </c>
      <c r="P27" s="16">
        <f t="shared" si="1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67" t="s">
        <v>71</v>
      </c>
      <c r="B28" s="13" t="s">
        <v>25</v>
      </c>
      <c r="C28" s="11"/>
      <c r="D28" s="11"/>
      <c r="E28" s="17">
        <v>0</v>
      </c>
      <c r="F28" s="11"/>
      <c r="G28" s="11"/>
      <c r="H28" s="11"/>
      <c r="I28" s="11">
        <v>0</v>
      </c>
      <c r="J28" s="37"/>
      <c r="K28" s="11"/>
      <c r="L28" s="17"/>
      <c r="M28" s="17"/>
      <c r="N28" s="17"/>
      <c r="O28" s="15">
        <f t="shared" si="0"/>
        <v>0</v>
      </c>
      <c r="P28" s="16">
        <f t="shared" si="1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67" t="s">
        <v>72</v>
      </c>
      <c r="B29" s="13" t="s">
        <v>26</v>
      </c>
      <c r="C29" s="11">
        <v>8</v>
      </c>
      <c r="D29" s="11"/>
      <c r="E29" s="17">
        <v>0</v>
      </c>
      <c r="F29" s="27"/>
      <c r="G29" s="27"/>
      <c r="H29" s="27"/>
      <c r="I29" s="28">
        <f>SUM(I30:I34)</f>
        <v>5</v>
      </c>
      <c r="J29" s="36"/>
      <c r="K29" s="27">
        <v>0</v>
      </c>
      <c r="L29" s="17"/>
      <c r="M29" s="17"/>
      <c r="N29" s="17"/>
      <c r="O29" s="15">
        <f t="shared" si="0"/>
        <v>13</v>
      </c>
      <c r="P29" s="16">
        <f t="shared" si="1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67" t="s">
        <v>73</v>
      </c>
      <c r="B30" s="13" t="s">
        <v>27</v>
      </c>
      <c r="C30" s="11"/>
      <c r="D30" s="11"/>
      <c r="E30" s="17">
        <v>0</v>
      </c>
      <c r="F30" s="11"/>
      <c r="G30" s="11"/>
      <c r="H30" s="11"/>
      <c r="I30" s="11">
        <v>0</v>
      </c>
      <c r="J30" s="37"/>
      <c r="K30" s="11">
        <v>0</v>
      </c>
      <c r="L30" s="17"/>
      <c r="M30" s="17"/>
      <c r="N30" s="17"/>
      <c r="O30" s="15">
        <f t="shared" si="0"/>
        <v>0</v>
      </c>
      <c r="P30" s="16">
        <f t="shared" si="1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67" t="s">
        <v>74</v>
      </c>
      <c r="B31" s="13" t="s">
        <v>28</v>
      </c>
      <c r="C31" s="11">
        <v>5</v>
      </c>
      <c r="D31" s="11"/>
      <c r="E31" s="17">
        <v>0</v>
      </c>
      <c r="F31" s="11"/>
      <c r="G31" s="11"/>
      <c r="H31" s="11"/>
      <c r="I31" s="11">
        <v>5</v>
      </c>
      <c r="J31" s="37"/>
      <c r="K31" s="11">
        <v>0</v>
      </c>
      <c r="L31" s="17"/>
      <c r="M31" s="17"/>
      <c r="N31" s="17"/>
      <c r="O31" s="15">
        <f t="shared" si="0"/>
        <v>10</v>
      </c>
      <c r="P31" s="16">
        <f t="shared" si="1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67" t="s">
        <v>75</v>
      </c>
      <c r="B32" s="13" t="s">
        <v>29</v>
      </c>
      <c r="C32" s="11"/>
      <c r="D32" s="11"/>
      <c r="E32" s="17">
        <v>0</v>
      </c>
      <c r="F32" s="11"/>
      <c r="G32" s="11"/>
      <c r="H32" s="11"/>
      <c r="I32" s="11">
        <v>0</v>
      </c>
      <c r="J32" s="37"/>
      <c r="K32" s="11"/>
      <c r="L32" s="17"/>
      <c r="M32" s="17"/>
      <c r="N32" s="17"/>
      <c r="O32" s="15">
        <f t="shared" si="0"/>
        <v>0</v>
      </c>
      <c r="P32" s="16">
        <f t="shared" si="1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67" t="s">
        <v>76</v>
      </c>
      <c r="B33" s="13" t="s">
        <v>30</v>
      </c>
      <c r="C33" s="11"/>
      <c r="D33" s="11"/>
      <c r="E33" s="17">
        <v>0</v>
      </c>
      <c r="F33" s="11"/>
      <c r="G33" s="11"/>
      <c r="H33" s="11"/>
      <c r="I33" s="11">
        <v>0</v>
      </c>
      <c r="J33" s="37"/>
      <c r="K33" s="11"/>
      <c r="L33" s="17"/>
      <c r="M33" s="17"/>
      <c r="N33" s="17"/>
      <c r="O33" s="15">
        <f t="shared" si="0"/>
        <v>0</v>
      </c>
      <c r="P33" s="16">
        <f t="shared" si="1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67" t="s">
        <v>77</v>
      </c>
      <c r="B34" s="13" t="s">
        <v>31</v>
      </c>
      <c r="C34" s="11">
        <v>3</v>
      </c>
      <c r="D34" s="11"/>
      <c r="E34" s="17">
        <v>0</v>
      </c>
      <c r="F34" s="11"/>
      <c r="G34" s="11"/>
      <c r="H34" s="11"/>
      <c r="I34" s="11">
        <v>0</v>
      </c>
      <c r="J34" s="37"/>
      <c r="K34" s="11">
        <v>0</v>
      </c>
      <c r="L34" s="17"/>
      <c r="M34" s="17"/>
      <c r="N34" s="17"/>
      <c r="O34" s="15">
        <f t="shared" si="0"/>
        <v>3</v>
      </c>
      <c r="P34" s="16">
        <f t="shared" si="1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67" t="s">
        <v>78</v>
      </c>
      <c r="B35" s="13" t="s">
        <v>32</v>
      </c>
      <c r="C35" s="11"/>
      <c r="D35" s="11"/>
      <c r="E35" s="17">
        <v>0</v>
      </c>
      <c r="F35" s="27"/>
      <c r="G35" s="27"/>
      <c r="H35" s="27">
        <v>3</v>
      </c>
      <c r="I35" s="28">
        <v>0</v>
      </c>
      <c r="J35" s="36"/>
      <c r="K35" s="27"/>
      <c r="L35" s="17"/>
      <c r="M35" s="17"/>
      <c r="N35" s="17"/>
      <c r="O35" s="15">
        <f t="shared" si="0"/>
        <v>0</v>
      </c>
      <c r="P35" s="16">
        <f t="shared" si="1"/>
        <v>3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68" t="s">
        <v>81</v>
      </c>
      <c r="B36" s="13" t="s">
        <v>33</v>
      </c>
      <c r="C36" s="11"/>
      <c r="D36" s="11"/>
      <c r="E36" s="17">
        <v>0</v>
      </c>
      <c r="F36" s="11"/>
      <c r="G36" s="11"/>
      <c r="H36" s="11">
        <v>3</v>
      </c>
      <c r="I36" s="11">
        <v>0</v>
      </c>
      <c r="J36" s="37"/>
      <c r="K36" s="11"/>
      <c r="L36" s="17"/>
      <c r="M36" s="17"/>
      <c r="N36" s="17"/>
      <c r="O36" s="15">
        <f t="shared" si="0"/>
        <v>0</v>
      </c>
      <c r="P36" s="16">
        <f t="shared" si="1"/>
        <v>3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67" t="s">
        <v>79</v>
      </c>
      <c r="B37" s="13" t="s">
        <v>34</v>
      </c>
      <c r="C37" s="11"/>
      <c r="D37" s="11">
        <v>4</v>
      </c>
      <c r="E37" s="17">
        <v>0</v>
      </c>
      <c r="F37" s="11"/>
      <c r="G37" s="11"/>
      <c r="H37" s="11"/>
      <c r="I37" s="11">
        <v>0</v>
      </c>
      <c r="J37" s="37"/>
      <c r="K37" s="11"/>
      <c r="L37" s="17"/>
      <c r="M37" s="17"/>
      <c r="N37" s="17"/>
      <c r="O37" s="15">
        <f t="shared" si="0"/>
        <v>0</v>
      </c>
      <c r="P37" s="16">
        <f t="shared" si="1"/>
        <v>4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68" t="s">
        <v>80</v>
      </c>
      <c r="B38" s="13" t="s">
        <v>35</v>
      </c>
      <c r="C38" s="11"/>
      <c r="D38" s="11"/>
      <c r="E38" s="17">
        <v>0</v>
      </c>
      <c r="F38" s="11"/>
      <c r="G38" s="11"/>
      <c r="H38" s="11"/>
      <c r="I38" s="11">
        <v>0</v>
      </c>
      <c r="J38" s="37"/>
      <c r="K38" s="11"/>
      <c r="L38" s="17"/>
      <c r="M38" s="17"/>
      <c r="N38" s="17"/>
      <c r="O38" s="15">
        <f t="shared" si="0"/>
        <v>0</v>
      </c>
      <c r="P38" s="16">
        <f t="shared" si="1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66" t="s">
        <v>82</v>
      </c>
      <c r="B39" s="10" t="s">
        <v>36</v>
      </c>
      <c r="C39" s="52"/>
      <c r="D39" s="52"/>
      <c r="E39" s="15">
        <v>0</v>
      </c>
      <c r="F39" s="11"/>
      <c r="G39" s="11"/>
      <c r="H39" s="11"/>
      <c r="I39" s="11">
        <v>0</v>
      </c>
      <c r="J39" s="37"/>
      <c r="K39" s="11"/>
      <c r="L39" s="15"/>
      <c r="M39" s="15"/>
      <c r="N39" s="15"/>
      <c r="O39" s="15">
        <f t="shared" si="0"/>
        <v>0</v>
      </c>
      <c r="P39" s="16">
        <f t="shared" si="1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69" t="s">
        <v>83</v>
      </c>
      <c r="B40" s="10" t="s">
        <v>37</v>
      </c>
      <c r="C40" s="52">
        <v>5</v>
      </c>
      <c r="D40" s="52"/>
      <c r="E40" s="15">
        <v>0</v>
      </c>
      <c r="F40" s="27"/>
      <c r="G40" s="11">
        <v>22</v>
      </c>
      <c r="H40" s="11"/>
      <c r="I40" s="11">
        <v>7</v>
      </c>
      <c r="J40" s="37"/>
      <c r="K40" s="11">
        <v>0</v>
      </c>
      <c r="L40" s="15"/>
      <c r="M40" s="15"/>
      <c r="N40" s="15"/>
      <c r="O40" s="15">
        <f t="shared" si="0"/>
        <v>34</v>
      </c>
      <c r="P40" s="16">
        <f t="shared" si="1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69" t="s">
        <v>84</v>
      </c>
      <c r="B41" s="10" t="s">
        <v>38</v>
      </c>
      <c r="C41" s="52"/>
      <c r="D41" s="52"/>
      <c r="E41" s="15">
        <v>0</v>
      </c>
      <c r="F41" s="11"/>
      <c r="G41" s="11"/>
      <c r="H41" s="11"/>
      <c r="I41" s="11">
        <v>0</v>
      </c>
      <c r="J41" s="37"/>
      <c r="K41" s="11"/>
      <c r="L41" s="15"/>
      <c r="M41" s="15"/>
      <c r="N41" s="15"/>
      <c r="O41" s="15">
        <f t="shared" si="0"/>
        <v>0</v>
      </c>
      <c r="P41" s="16">
        <f t="shared" si="1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69" t="s">
        <v>85</v>
      </c>
      <c r="B42" s="10" t="s">
        <v>39</v>
      </c>
      <c r="C42" s="52"/>
      <c r="D42" s="52"/>
      <c r="E42" s="15">
        <v>0</v>
      </c>
      <c r="F42" s="11"/>
      <c r="G42" s="11"/>
      <c r="H42" s="11"/>
      <c r="I42" s="11">
        <v>0</v>
      </c>
      <c r="J42" s="37"/>
      <c r="K42" s="11"/>
      <c r="L42" s="15"/>
      <c r="M42" s="15"/>
      <c r="N42" s="15"/>
      <c r="O42" s="15">
        <f t="shared" si="0"/>
        <v>0</v>
      </c>
      <c r="P42" s="16">
        <f t="shared" si="1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69" t="s">
        <v>86</v>
      </c>
      <c r="B43" s="10" t="s">
        <v>40</v>
      </c>
      <c r="C43" s="52"/>
      <c r="D43" s="52"/>
      <c r="E43" s="15">
        <v>0</v>
      </c>
      <c r="F43" s="11"/>
      <c r="G43" s="11"/>
      <c r="H43" s="11"/>
      <c r="I43" s="11">
        <v>0</v>
      </c>
      <c r="J43" s="37"/>
      <c r="K43" s="11"/>
      <c r="L43" s="15"/>
      <c r="M43" s="15"/>
      <c r="N43" s="15"/>
      <c r="O43" s="15">
        <f t="shared" si="0"/>
        <v>0</v>
      </c>
      <c r="P43" s="16">
        <f t="shared" si="1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69" t="s">
        <v>87</v>
      </c>
      <c r="B44" s="10" t="s">
        <v>41</v>
      </c>
      <c r="C44" s="52"/>
      <c r="D44" s="52"/>
      <c r="E44" s="15">
        <v>0</v>
      </c>
      <c r="F44" s="11"/>
      <c r="G44" s="11"/>
      <c r="H44" s="11"/>
      <c r="I44" s="11">
        <v>0</v>
      </c>
      <c r="J44" s="37"/>
      <c r="K44" s="11"/>
      <c r="L44" s="15"/>
      <c r="M44" s="15"/>
      <c r="N44" s="15"/>
      <c r="O44" s="15">
        <f t="shared" si="0"/>
        <v>0</v>
      </c>
      <c r="P44" s="16">
        <f t="shared" si="1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70" t="s">
        <v>88</v>
      </c>
      <c r="B45" s="12" t="s">
        <v>42</v>
      </c>
      <c r="C45" s="53">
        <v>224</v>
      </c>
      <c r="D45" s="53">
        <v>4</v>
      </c>
      <c r="E45" s="19">
        <v>92</v>
      </c>
      <c r="F45" s="27"/>
      <c r="G45" s="27">
        <f>G40+G4</f>
        <v>47</v>
      </c>
      <c r="H45" s="27">
        <f>H4</f>
        <v>3</v>
      </c>
      <c r="I45" s="35">
        <f>SUM(I4,I40)</f>
        <v>29</v>
      </c>
      <c r="J45" s="39"/>
      <c r="K45" s="27">
        <f>K4+K40</f>
        <v>34</v>
      </c>
      <c r="L45" s="19"/>
      <c r="M45" s="19"/>
      <c r="N45" s="19"/>
      <c r="O45" s="19">
        <f t="shared" si="0"/>
        <v>426</v>
      </c>
      <c r="P45" s="20">
        <f t="shared" si="1"/>
        <v>7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43</v>
      </c>
      <c r="E74" s="5"/>
      <c r="F74" s="5"/>
      <c r="G74" s="5"/>
      <c r="H74" s="5"/>
      <c r="I74" s="5"/>
      <c r="J74" s="5"/>
      <c r="K74" s="5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44</v>
      </c>
      <c r="E75" s="5"/>
      <c r="F75" s="5"/>
      <c r="G75" s="5"/>
      <c r="H75" s="5"/>
      <c r="I75" s="5"/>
      <c r="J75" s="5"/>
      <c r="K75" s="5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45</v>
      </c>
      <c r="E76" s="5"/>
      <c r="F76" s="5"/>
      <c r="G76" s="5"/>
      <c r="H76" s="5"/>
      <c r="I76" s="5"/>
      <c r="J76" s="5"/>
      <c r="K76" s="5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46</v>
      </c>
      <c r="E77" s="5"/>
      <c r="F77" s="5"/>
      <c r="G77" s="5"/>
      <c r="H77" s="5"/>
      <c r="I77" s="5"/>
      <c r="J77" s="5"/>
      <c r="K77" s="5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47</v>
      </c>
      <c r="E78" s="5"/>
      <c r="F78" s="5"/>
      <c r="G78" s="5"/>
      <c r="H78" s="5"/>
      <c r="I78" s="5"/>
      <c r="J78" s="5"/>
      <c r="K78" s="5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4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48</v>
      </c>
      <c r="E116" s="5"/>
      <c r="F116" s="5"/>
      <c r="G116" s="5"/>
      <c r="H116" s="5"/>
      <c r="I116" s="5"/>
      <c r="J116" s="5"/>
      <c r="K116" s="5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49</v>
      </c>
      <c r="E117" s="5"/>
      <c r="F117" s="5"/>
      <c r="G117" s="5"/>
      <c r="H117" s="5"/>
      <c r="I117" s="5"/>
      <c r="J117" s="5"/>
      <c r="K117" s="5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50</v>
      </c>
      <c r="E118" s="5"/>
      <c r="F118" s="5"/>
      <c r="G118" s="5"/>
      <c r="H118" s="5"/>
      <c r="I118" s="5"/>
      <c r="J118" s="5"/>
      <c r="K118" s="5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51</v>
      </c>
      <c r="E120" s="5"/>
      <c r="F120" s="5"/>
      <c r="G120" s="5"/>
      <c r="H120" s="5"/>
      <c r="I120" s="5"/>
      <c r="J120" s="5"/>
      <c r="K120" s="5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52</v>
      </c>
      <c r="E121" s="5"/>
      <c r="F121" s="5"/>
      <c r="G121" s="5"/>
      <c r="H121" s="5"/>
      <c r="I121" s="5"/>
      <c r="J121" s="5"/>
      <c r="K121" s="54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53</v>
      </c>
      <c r="E122" s="5"/>
      <c r="F122" s="5"/>
      <c r="G122" s="5"/>
      <c r="H122" s="5"/>
      <c r="I122" s="5"/>
      <c r="J122" s="5"/>
      <c r="K122" s="5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54</v>
      </c>
      <c r="E123" s="5"/>
      <c r="F123" s="5"/>
      <c r="G123" s="5"/>
      <c r="H123" s="5"/>
      <c r="I123" s="5"/>
      <c r="J123" s="5"/>
      <c r="K123" s="5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55</v>
      </c>
      <c r="E124" s="5"/>
      <c r="F124" s="5"/>
      <c r="G124" s="5"/>
      <c r="H124" s="5"/>
      <c r="I124" s="5"/>
      <c r="J124" s="5"/>
      <c r="K124" s="54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56</v>
      </c>
      <c r="E125" s="5"/>
      <c r="F125" s="5"/>
      <c r="G125" s="5"/>
      <c r="H125" s="5"/>
      <c r="I125" s="5"/>
      <c r="J125" s="5"/>
      <c r="K125" s="54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57</v>
      </c>
      <c r="E126" s="5"/>
      <c r="F126" s="5"/>
      <c r="G126" s="5"/>
      <c r="H126" s="5"/>
      <c r="I126" s="5"/>
      <c r="J126" s="5"/>
      <c r="K126" s="54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58</v>
      </c>
      <c r="E127" s="5"/>
      <c r="F127" s="5"/>
      <c r="G127" s="5"/>
      <c r="H127" s="5"/>
      <c r="I127" s="5"/>
      <c r="J127" s="5"/>
      <c r="K127" s="5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Marsida</cp:lastModifiedBy>
  <cp:lastPrinted>2023-05-26T07:50:43Z</cp:lastPrinted>
  <dcterms:created xsi:type="dcterms:W3CDTF">2023-05-26T07:03:41Z</dcterms:created>
  <dcterms:modified xsi:type="dcterms:W3CDTF">2024-05-20T07:40:24Z</dcterms:modified>
  <cp:category/>
  <cp:version/>
  <cp:contentType/>
  <cp:contentStatus/>
</cp:coreProperties>
</file>