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9040" windowHeight="15840" firstSheet="2" activeTab="7"/>
  </bookViews>
  <sheets>
    <sheet name="BPPxx" sheetId="1" r:id="rId1"/>
    <sheet name="BPPxx-1" sheetId="5" r:id="rId2"/>
    <sheet name="BISxx" sheetId="2" r:id="rId3"/>
    <sheet name="BISxx-1" sheetId="6" r:id="rId4"/>
    <sheet name="Broj_dogovorixx" sheetId="3" r:id="rId5"/>
    <sheet name="Broj_dogovorixx-1" sheetId="7" r:id="rId6"/>
    <sheet name="Broj_stetixx" sheetId="4" r:id="rId7"/>
    <sheet name="Broj_stetixx-1" sheetId="8" r:id="rId8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<sst xmlns="http://schemas.openxmlformats.org/spreadsheetml/2006/main" count="624" uniqueCount="81">
  <si>
    <t>01</t>
  </si>
  <si>
    <t>02</t>
  </si>
  <si>
    <t>03</t>
  </si>
  <si>
    <t>04</t>
  </si>
  <si>
    <t>05</t>
  </si>
  <si>
    <t>06</t>
  </si>
  <si>
    <t>07</t>
  </si>
  <si>
    <t>08</t>
  </si>
  <si>
    <t>0801</t>
  </si>
  <si>
    <t>0802</t>
  </si>
  <si>
    <t>09</t>
  </si>
  <si>
    <t>0901</t>
  </si>
  <si>
    <t>0902</t>
  </si>
  <si>
    <t>89</t>
  </si>
  <si>
    <t>8901</t>
  </si>
  <si>
    <t>8902</t>
  </si>
  <si>
    <t>10</t>
  </si>
  <si>
    <t>100</t>
  </si>
  <si>
    <t>1001</t>
  </si>
  <si>
    <t>1002</t>
  </si>
  <si>
    <t>1003</t>
  </si>
  <si>
    <t>1005</t>
  </si>
  <si>
    <t>1099</t>
  </si>
  <si>
    <t>11</t>
  </si>
  <si>
    <t>12</t>
  </si>
  <si>
    <t>13</t>
  </si>
  <si>
    <t>14</t>
  </si>
  <si>
    <t>15</t>
  </si>
  <si>
    <t>16</t>
  </si>
  <si>
    <t>17</t>
  </si>
  <si>
    <t>18</t>
  </si>
  <si>
    <t>0000</t>
  </si>
  <si>
    <t xml:space="preserve">Sigurimi i aksidenteve </t>
  </si>
  <si>
    <t>Sigurimi shëndetësor</t>
  </si>
  <si>
    <t>Kasko- sigurimi i automjeteve motorike</t>
  </si>
  <si>
    <t>Kasko- sigurimi i mjeteve lëvizëse mbi shina</t>
  </si>
  <si>
    <t>Kasko- sigurimi i mjeteve ajrore</t>
  </si>
  <si>
    <t>Kasko- sigurimi i mjeteve lundruese</t>
  </si>
  <si>
    <t>Sigurimi i mallrave në transport (Kargo)</t>
  </si>
  <si>
    <t>Sigurimi i pronës nga zjarri dhe dlmtime të tjera</t>
  </si>
  <si>
    <t>Sigurimi i personave fizikë</t>
  </si>
  <si>
    <t>Sigurimi i personave juridikë</t>
  </si>
  <si>
    <t>Sigurimi i pronës-të tjera</t>
  </si>
  <si>
    <t xml:space="preserve">Sigurimi i pronës në total </t>
  </si>
  <si>
    <t xml:space="preserve"> АP (Gjithsej)</t>
  </si>
  <si>
    <t>A P</t>
  </si>
  <si>
    <t>APD</t>
  </si>
  <si>
    <t>KJ</t>
  </si>
  <si>
    <t>SK</t>
  </si>
  <si>
    <t>Sigurimi i përjgjegjësisë të shoferit</t>
  </si>
  <si>
    <t>Të tjera</t>
  </si>
  <si>
    <t>Sigurimi i përjgjegjësisë nga mjetet ajrore</t>
  </si>
  <si>
    <t>Sigurimi i përjgjegjësisë nga mjetet lundruese</t>
  </si>
  <si>
    <t xml:space="preserve">Sigurimi i përgjegjësisë të përgjithshme </t>
  </si>
  <si>
    <t xml:space="preserve">Sigurimi i kredive </t>
  </si>
  <si>
    <t>Sigurimi i garancive</t>
  </si>
  <si>
    <t xml:space="preserve">Sigurimi i humbjeve financiare </t>
  </si>
  <si>
    <t xml:space="preserve">Sigurimi i mbrojtjes ligjore </t>
  </si>
  <si>
    <t xml:space="preserve">Sigurimi i asistencës turistike </t>
  </si>
  <si>
    <t>Gjithsej</t>
  </si>
  <si>
    <t>Kroacija Jo-Jetë</t>
  </si>
  <si>
    <t>Eurolink</t>
  </si>
  <si>
    <t>Euroins</t>
  </si>
  <si>
    <t>Grave Jo-Jetë</t>
  </si>
  <si>
    <t>Makedonija osiguruvanje</t>
  </si>
  <si>
    <t>Sava</t>
  </si>
  <si>
    <t>Triglav</t>
  </si>
  <si>
    <t>Unika</t>
  </si>
  <si>
    <t>Viner</t>
  </si>
  <si>
    <t>Osiguritelna Polisa</t>
  </si>
  <si>
    <t>Halk Osiguruvanje</t>
  </si>
  <si>
    <t>ZOIL Makedonija</t>
  </si>
  <si>
    <t>Totali Jo-Jetë</t>
  </si>
  <si>
    <t xml:space="preserve">Numri i dëmeve të likuiduara nga data 1 deri më 31 maj 2024  </t>
  </si>
  <si>
    <t xml:space="preserve">Numri i dëmeve të likuiduara nga data 1 deri më 31 maj 2023 </t>
  </si>
  <si>
    <t>Numri i kontratave të lidhura  nga data 1 deri më 31 maj  2024</t>
  </si>
  <si>
    <t>Numri i kontratave të lidhura  nga data 1 deri më 31 maj 2023</t>
  </si>
  <si>
    <t>Dëme të paguara bruto,në mijëra denarë për periudhën nga data  1 deri më 31 maj të vitit 2023</t>
  </si>
  <si>
    <t>Dëme të paguara bruto,në mijëra denarë për periudhën nga data  1 deri më 31 maj të vitit 2024</t>
  </si>
  <si>
    <t>Primi i shkruar bruto, në mijëra denarë për periudhën nga data  1  deri më 31 maj 2023</t>
  </si>
  <si>
    <t>Primi i shkruar bruto, në mijëra denarë për periudhën nga data  1  deri më 31 maj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</si>
</sst>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>
        <color theme="4" tint="0.39998000860214233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9">
    <xf numFmtId="0" fontId="0" fillId="0" borderId="0" xfId="0"/>
    <xf numFmtId="0" fontId="3" fillId="2" borderId="1" xfId="20" applyFont="1" applyFill="1" applyBorder="1" applyAlignment="1">
      <alignment horizontal="left" vertical="center" wrapText="1"/>
      <protection/>
    </xf>
    <xf numFmtId="3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3" fillId="2" borderId="2" xfId="20" applyNumberFormat="1" applyFont="1" applyFill="1" applyBorder="1" applyAlignment="1">
      <alignment horizontal="center" vertical="center" wrapText="1"/>
      <protection/>
    </xf>
    <xf numFmtId="49" fontId="3" fillId="2" borderId="3" xfId="20" applyNumberFormat="1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left" vertical="center" wrapText="1"/>
      <protection/>
    </xf>
    <xf numFmtId="3" fontId="0" fillId="0" borderId="1" xfId="0" applyNumberFormat="1" applyBorder="1"/>
    <xf numFmtId="0" fontId="3" fillId="2" borderId="5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3" fontId="4" fillId="0" borderId="6" xfId="0" applyNumberFormat="1" applyFont="1" applyBorder="1"/>
    <xf numFmtId="3" fontId="4" fillId="0" borderId="7" xfId="0" applyNumberFormat="1" applyFont="1" applyBorder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/>
    <xf numFmtId="3" fontId="0" fillId="0" borderId="9" xfId="0" applyNumberFormat="1" applyFont="1" applyBorder="1"/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/>
    <xf numFmtId="3" fontId="4" fillId="0" borderId="12" xfId="0" applyNumberFormat="1" applyFont="1" applyBorder="1"/>
    <xf numFmtId="3" fontId="0" fillId="0" borderId="7" xfId="0" applyNumberFormat="1" applyFont="1" applyBorder="1"/>
    <xf numFmtId="3" fontId="5" fillId="3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5" fillId="3" borderId="1" xfId="21" applyNumberFormat="1" applyFont="1" applyFill="1" applyBorder="1" applyAlignment="1">
      <alignment vertical="center" wrapText="1"/>
      <protection/>
    </xf>
    <xf numFmtId="3" fontId="6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164" fontId="4" fillId="5" borderId="13" xfId="18" applyNumberFormat="1" applyFont="1" applyFill="1" applyBorder="1"/>
    <xf numFmtId="3" fontId="5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6" borderId="1" xfId="21" applyNumberFormat="1" applyFont="1" applyFill="1" applyBorder="1" applyAlignment="1">
      <alignment vertical="center" wrapText="1"/>
      <protection/>
    </xf>
    <xf numFmtId="3" fontId="5" fillId="3" borderId="1" xfId="20" applyNumberFormat="1" applyFont="1" applyFill="1" applyBorder="1" applyAlignment="1">
      <alignment vertical="center" wrapText="1"/>
      <protection/>
    </xf>
    <xf numFmtId="3" fontId="5" fillId="7" borderId="1" xfId="0" applyNumberFormat="1" applyFont="1" applyFill="1" applyBorder="1" applyAlignment="1">
      <alignment vertical="center" wrapText="1"/>
    </xf>
    <xf numFmtId="3" fontId="5" fillId="7" borderId="0" xfId="0" applyNumberFormat="1" applyFont="1" applyFill="1" applyAlignment="1">
      <alignment vertical="center" wrapText="1"/>
    </xf>
    <xf numFmtId="0" fontId="3" fillId="8" borderId="4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80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71</v>
      </c>
      <c r="O2" s="14" t="s">
        <v>72</v>
      </c>
    </row>
    <row r="3" spans="1:15" ht="15">
      <c r="A3" s="6" t="s">
        <v>32</v>
      </c>
      <c r="B3" s="1" t="s">
        <v>0</v>
      </c>
      <c r="C3" s="25">
        <v>10038</v>
      </c>
      <c r="D3" s="22">
        <v>5509</v>
      </c>
      <c r="E3" s="22">
        <v>4495</v>
      </c>
      <c r="F3" s="22">
        <v>1969.076</v>
      </c>
      <c r="G3" s="35">
        <v>3612.13</v>
      </c>
      <c r="H3" s="22">
        <v>7317.272999999999</v>
      </c>
      <c r="I3" s="22">
        <v>3843.22</v>
      </c>
      <c r="J3" s="22">
        <v>3538</v>
      </c>
      <c r="K3" s="22">
        <v>2974.994</v>
      </c>
      <c r="L3" s="25">
        <v>3262.2</v>
      </c>
      <c r="M3" s="30">
        <v>12520.75</v>
      </c>
      <c r="N3" s="22">
        <v>229</v>
      </c>
      <c r="O3" s="15">
        <f>SUM(C3:N3)</f>
        <v>59308.643</v>
      </c>
    </row>
    <row r="4" spans="1:15" ht="15">
      <c r="A4" s="6" t="s">
        <v>33</v>
      </c>
      <c r="B4" s="1" t="s">
        <v>1</v>
      </c>
      <c r="C4" s="25">
        <v>21787</v>
      </c>
      <c r="D4" s="22">
        <v>17086</v>
      </c>
      <c r="E4" s="22">
        <v>4188</v>
      </c>
      <c r="F4" s="22">
        <v>0</v>
      </c>
      <c r="G4" s="35">
        <v>8699.29</v>
      </c>
      <c r="H4" s="22">
        <v>7027.822</v>
      </c>
      <c r="I4" s="22">
        <v>11056.837</v>
      </c>
      <c r="J4" s="22">
        <v>8367</v>
      </c>
      <c r="K4" s="22">
        <v>2593.066</v>
      </c>
      <c r="L4" s="25">
        <v>0</v>
      </c>
      <c r="M4" s="30">
        <v>3121.58</v>
      </c>
      <c r="N4" s="22">
        <v>0</v>
      </c>
      <c r="O4" s="15">
        <f aca="true" t="shared" si="0" ref="O4:O34">SUM(C4:N4)</f>
        <v>83926.595</v>
      </c>
    </row>
    <row r="5" spans="1:15" ht="25.5">
      <c r="A5" s="6" t="s">
        <v>34</v>
      </c>
      <c r="B5" s="1" t="s">
        <v>2</v>
      </c>
      <c r="C5" s="25">
        <v>9241</v>
      </c>
      <c r="D5" s="22">
        <v>10613</v>
      </c>
      <c r="E5" s="22">
        <v>6457</v>
      </c>
      <c r="F5" s="22">
        <v>2292.057</v>
      </c>
      <c r="G5" s="35">
        <v>5257.25</v>
      </c>
      <c r="H5" s="22">
        <v>24078.186000000005</v>
      </c>
      <c r="I5" s="22">
        <v>13348.511</v>
      </c>
      <c r="J5" s="22">
        <v>8039</v>
      </c>
      <c r="K5" s="22">
        <v>8726.538</v>
      </c>
      <c r="L5" s="25">
        <v>11053</v>
      </c>
      <c r="M5" s="30">
        <v>10561.6</v>
      </c>
      <c r="N5" s="22">
        <v>1133</v>
      </c>
      <c r="O5" s="15">
        <f t="shared" si="0"/>
        <v>110800.142</v>
      </c>
    </row>
    <row r="6" spans="1:15" ht="25.5">
      <c r="A6" s="6" t="s">
        <v>35</v>
      </c>
      <c r="B6" s="1" t="s">
        <v>3</v>
      </c>
      <c r="C6" s="25">
        <v>0</v>
      </c>
      <c r="D6" s="22">
        <v>0</v>
      </c>
      <c r="E6" s="22">
        <v>0</v>
      </c>
      <c r="F6" s="22">
        <v>0</v>
      </c>
      <c r="G6" s="35">
        <v>0</v>
      </c>
      <c r="H6" s="22">
        <v>0</v>
      </c>
      <c r="I6" s="22">
        <v>0</v>
      </c>
      <c r="J6" s="22">
        <v>0</v>
      </c>
      <c r="K6" s="22">
        <v>0</v>
      </c>
      <c r="L6" s="25">
        <v>0</v>
      </c>
      <c r="M6" s="30">
        <v>0</v>
      </c>
      <c r="N6" s="22">
        <v>0</v>
      </c>
      <c r="O6" s="15">
        <f t="shared" si="0"/>
        <v>0</v>
      </c>
    </row>
    <row r="7" spans="1:15" ht="15">
      <c r="A7" s="6" t="s">
        <v>36</v>
      </c>
      <c r="B7" s="1" t="s">
        <v>4</v>
      </c>
      <c r="C7" s="25">
        <v>0</v>
      </c>
      <c r="D7" s="22">
        <v>0</v>
      </c>
      <c r="E7" s="22">
        <v>0</v>
      </c>
      <c r="F7" s="22">
        <v>0</v>
      </c>
      <c r="G7" s="35">
        <v>0</v>
      </c>
      <c r="H7" s="22">
        <v>0</v>
      </c>
      <c r="I7" s="22">
        <v>0</v>
      </c>
      <c r="J7" s="22">
        <v>0</v>
      </c>
      <c r="K7" s="22">
        <v>0</v>
      </c>
      <c r="L7" s="25">
        <v>0</v>
      </c>
      <c r="M7" s="30">
        <v>0</v>
      </c>
      <c r="N7" s="22">
        <v>0</v>
      </c>
      <c r="O7" s="15">
        <f t="shared" si="0"/>
        <v>0</v>
      </c>
    </row>
    <row r="8" spans="1:15" ht="15">
      <c r="A8" s="6" t="s">
        <v>37</v>
      </c>
      <c r="B8" s="1" t="s">
        <v>5</v>
      </c>
      <c r="C8" s="25">
        <v>0</v>
      </c>
      <c r="D8" s="22">
        <v>48</v>
      </c>
      <c r="E8" s="22">
        <v>0</v>
      </c>
      <c r="F8" s="22">
        <v>0</v>
      </c>
      <c r="G8" s="35">
        <v>0</v>
      </c>
      <c r="H8" s="22">
        <v>159.36100000000002</v>
      </c>
      <c r="I8" s="22">
        <v>0</v>
      </c>
      <c r="J8" s="22">
        <v>0</v>
      </c>
      <c r="K8" s="22">
        <v>0</v>
      </c>
      <c r="L8" s="25">
        <v>104</v>
      </c>
      <c r="M8" s="30">
        <v>0</v>
      </c>
      <c r="N8" s="22">
        <v>0</v>
      </c>
      <c r="O8" s="15">
        <f t="shared" si="0"/>
        <v>311.361</v>
      </c>
    </row>
    <row r="9" spans="1:15" ht="25.5">
      <c r="A9" s="6" t="s">
        <v>38</v>
      </c>
      <c r="B9" s="1" t="s">
        <v>6</v>
      </c>
      <c r="C9" s="25">
        <v>946</v>
      </c>
      <c r="D9" s="22">
        <v>781</v>
      </c>
      <c r="E9" s="22">
        <v>2156</v>
      </c>
      <c r="F9" s="22">
        <v>0</v>
      </c>
      <c r="G9" s="35">
        <v>1394.44</v>
      </c>
      <c r="H9" s="22">
        <v>133.12599999999998</v>
      </c>
      <c r="I9" s="22">
        <v>1114.29</v>
      </c>
      <c r="J9" s="22">
        <v>685</v>
      </c>
      <c r="K9" s="22">
        <v>177.138</v>
      </c>
      <c r="L9" s="25">
        <v>442</v>
      </c>
      <c r="M9" s="30">
        <v>1197.31</v>
      </c>
      <c r="N9" s="22">
        <v>0</v>
      </c>
      <c r="O9" s="15">
        <f t="shared" si="0"/>
        <v>9026.304</v>
      </c>
    </row>
    <row r="10" spans="1:15" ht="25.5">
      <c r="A10" s="6" t="s">
        <v>39</v>
      </c>
      <c r="B10" s="1" t="s">
        <v>7</v>
      </c>
      <c r="C10" s="25">
        <v>9619</v>
      </c>
      <c r="D10" s="22">
        <f>D11+D12</f>
        <v>18832</v>
      </c>
      <c r="E10" s="22">
        <v>4381</v>
      </c>
      <c r="F10" s="22">
        <v>193.242</v>
      </c>
      <c r="G10" s="35">
        <v>4366.26</v>
      </c>
      <c r="H10" s="22">
        <v>7437.58771</v>
      </c>
      <c r="I10" s="22">
        <f>I11+I12</f>
        <v>2787.7218466047398</v>
      </c>
      <c r="J10" s="22">
        <f aca="true" t="shared" si="1" ref="J10">SUM(J11:J12)</f>
        <v>3310</v>
      </c>
      <c r="K10" s="22">
        <v>2808.229</v>
      </c>
      <c r="L10" s="25">
        <v>6544</v>
      </c>
      <c r="M10" s="30">
        <f>SUM(M11:M12)</f>
        <v>4726.02</v>
      </c>
      <c r="N10" s="22">
        <v>123</v>
      </c>
      <c r="O10" s="15">
        <f t="shared" si="0"/>
        <v>65128.060556604745</v>
      </c>
    </row>
    <row r="11" spans="1:15" ht="15">
      <c r="A11" s="6" t="s">
        <v>40</v>
      </c>
      <c r="B11" s="1" t="s">
        <v>8</v>
      </c>
      <c r="C11" s="25">
        <v>3495</v>
      </c>
      <c r="D11" s="22">
        <v>1315</v>
      </c>
      <c r="E11" s="22">
        <v>3243</v>
      </c>
      <c r="F11" s="22">
        <v>103.948</v>
      </c>
      <c r="G11" s="35">
        <v>1028.79</v>
      </c>
      <c r="H11" s="22">
        <v>2201.8486399999997</v>
      </c>
      <c r="I11" s="22">
        <v>697.8893214106413</v>
      </c>
      <c r="J11" s="22">
        <v>702</v>
      </c>
      <c r="K11" s="26">
        <v>330.029</v>
      </c>
      <c r="L11" s="25">
        <v>859</v>
      </c>
      <c r="M11" s="30">
        <v>266.39</v>
      </c>
      <c r="N11" s="22">
        <v>60</v>
      </c>
      <c r="O11" s="15">
        <f t="shared" si="0"/>
        <v>14302.894961410642</v>
      </c>
    </row>
    <row r="12" spans="1:15" ht="15">
      <c r="A12" s="6" t="s">
        <v>41</v>
      </c>
      <c r="B12" s="1" t="s">
        <v>9</v>
      </c>
      <c r="C12" s="25">
        <v>6124</v>
      </c>
      <c r="D12" s="22">
        <v>17517</v>
      </c>
      <c r="E12" s="22">
        <v>1138</v>
      </c>
      <c r="F12" s="22">
        <v>89.294</v>
      </c>
      <c r="G12" s="35">
        <v>3337.47</v>
      </c>
      <c r="H12" s="22">
        <v>5235.73907</v>
      </c>
      <c r="I12" s="22">
        <v>2089.8325251940983</v>
      </c>
      <c r="J12" s="22">
        <v>2608</v>
      </c>
      <c r="K12" s="26">
        <v>2478.2</v>
      </c>
      <c r="L12" s="25">
        <v>5685</v>
      </c>
      <c r="M12" s="30">
        <v>4459.63</v>
      </c>
      <c r="N12" s="22">
        <v>63</v>
      </c>
      <c r="O12" s="15">
        <f t="shared" si="0"/>
        <v>50825.1655951941</v>
      </c>
    </row>
    <row r="13" spans="1:15" ht="15">
      <c r="A13" s="6" t="s">
        <v>42</v>
      </c>
      <c r="B13" s="1" t="s">
        <v>10</v>
      </c>
      <c r="C13" s="25">
        <v>8853</v>
      </c>
      <c r="D13" s="22">
        <f>D14+D15</f>
        <v>7130</v>
      </c>
      <c r="E13" s="22">
        <v>12913</v>
      </c>
      <c r="F13" s="22">
        <v>110.871</v>
      </c>
      <c r="G13" s="35">
        <v>6980.42</v>
      </c>
      <c r="H13" s="22">
        <v>27198.09639999999</v>
      </c>
      <c r="I13" s="22">
        <f>I14+I15</f>
        <v>33233.344153395265</v>
      </c>
      <c r="J13" s="22">
        <f aca="true" t="shared" si="2" ref="J13">SUM(J14:J15)</f>
        <v>8373</v>
      </c>
      <c r="K13" s="22">
        <v>9145.458</v>
      </c>
      <c r="L13" s="25">
        <v>1627</v>
      </c>
      <c r="M13" s="30">
        <f>SUM(M14:M15)</f>
        <v>2170.05</v>
      </c>
      <c r="N13" s="22">
        <v>32</v>
      </c>
      <c r="O13" s="15">
        <f t="shared" si="0"/>
        <v>117766.23955339525</v>
      </c>
    </row>
    <row r="14" spans="1:15" ht="15">
      <c r="A14" s="6" t="s">
        <v>40</v>
      </c>
      <c r="B14" s="1" t="s">
        <v>11</v>
      </c>
      <c r="C14" s="25">
        <v>1272</v>
      </c>
      <c r="D14" s="22">
        <v>1389</v>
      </c>
      <c r="E14" s="22">
        <v>11255</v>
      </c>
      <c r="F14" s="22">
        <v>22.663</v>
      </c>
      <c r="G14" s="35">
        <v>1541.19</v>
      </c>
      <c r="H14" s="22">
        <v>19660.89315</v>
      </c>
      <c r="I14" s="22">
        <v>20799.05367858936</v>
      </c>
      <c r="J14" s="22">
        <v>205</v>
      </c>
      <c r="K14" s="26">
        <v>482.841</v>
      </c>
      <c r="L14" s="25">
        <v>136</v>
      </c>
      <c r="M14" s="30">
        <v>316.14</v>
      </c>
      <c r="N14" s="22">
        <v>12</v>
      </c>
      <c r="O14" s="15">
        <f t="shared" si="0"/>
        <v>57091.780828589355</v>
      </c>
    </row>
    <row r="15" spans="1:15" ht="15">
      <c r="A15" s="6" t="s">
        <v>41</v>
      </c>
      <c r="B15" s="1" t="s">
        <v>12</v>
      </c>
      <c r="C15" s="25">
        <v>7581</v>
      </c>
      <c r="D15" s="22">
        <v>5741</v>
      </c>
      <c r="E15" s="22">
        <v>1658</v>
      </c>
      <c r="F15" s="22">
        <v>88.208</v>
      </c>
      <c r="G15" s="35">
        <v>5439.24</v>
      </c>
      <c r="H15" s="22">
        <v>7537.203249999999</v>
      </c>
      <c r="I15" s="22">
        <v>12434.290474805903</v>
      </c>
      <c r="J15" s="22">
        <v>8168</v>
      </c>
      <c r="K15" s="26">
        <v>8662.617</v>
      </c>
      <c r="L15" s="25">
        <v>1491</v>
      </c>
      <c r="M15" s="30">
        <v>1853.91</v>
      </c>
      <c r="N15" s="22">
        <v>19</v>
      </c>
      <c r="O15" s="15">
        <f t="shared" si="0"/>
        <v>60673.468724805905</v>
      </c>
    </row>
    <row r="16" spans="1:15" ht="15">
      <c r="A16" s="6" t="s">
        <v>43</v>
      </c>
      <c r="B16" s="1" t="s">
        <v>13</v>
      </c>
      <c r="C16" s="25">
        <v>18472</v>
      </c>
      <c r="D16" s="22">
        <f>D17+D18</f>
        <v>25962</v>
      </c>
      <c r="E16" s="22">
        <v>17294</v>
      </c>
      <c r="F16" s="22">
        <v>304.113</v>
      </c>
      <c r="G16" s="35">
        <v>11350.13</v>
      </c>
      <c r="H16" s="22">
        <v>34635.68410999998</v>
      </c>
      <c r="I16" s="22">
        <f aca="true" t="shared" si="3" ref="I16">I17+I18</f>
        <v>36021.066000000006</v>
      </c>
      <c r="J16" s="22">
        <f aca="true" t="shared" si="4" ref="J16">SUM(J17:J18)</f>
        <v>11683</v>
      </c>
      <c r="K16" s="22">
        <v>11953.687</v>
      </c>
      <c r="L16" s="25">
        <v>8171</v>
      </c>
      <c r="M16" s="30">
        <f>SUM(M17:M18)</f>
        <v>6896.07</v>
      </c>
      <c r="N16" s="22">
        <v>155</v>
      </c>
      <c r="O16" s="15">
        <f t="shared" si="0"/>
        <v>182897.75011</v>
      </c>
    </row>
    <row r="17" spans="1:15" ht="15">
      <c r="A17" s="6" t="s">
        <v>40</v>
      </c>
      <c r="B17" s="1" t="s">
        <v>14</v>
      </c>
      <c r="C17" s="25">
        <v>4767</v>
      </c>
      <c r="D17" s="22">
        <f aca="true" t="shared" si="5" ref="D17:D18">D11+D14</f>
        <v>2704</v>
      </c>
      <c r="E17" s="22">
        <v>14498</v>
      </c>
      <c r="F17" s="22">
        <v>126.61099999999999</v>
      </c>
      <c r="G17" s="35">
        <v>2569.99</v>
      </c>
      <c r="H17" s="22">
        <v>21862.741789999993</v>
      </c>
      <c r="I17" s="22">
        <f>I11+I14</f>
        <v>21496.943000000003</v>
      </c>
      <c r="J17" s="22">
        <f>J11+J14</f>
        <v>907</v>
      </c>
      <c r="K17" s="27">
        <v>812.87</v>
      </c>
      <c r="L17" s="25">
        <v>995</v>
      </c>
      <c r="M17" s="30">
        <f aca="true" t="shared" si="6" ref="M17:M18">M11+M14</f>
        <v>582.53</v>
      </c>
      <c r="N17" s="22">
        <v>72</v>
      </c>
      <c r="O17" s="15">
        <f t="shared" si="0"/>
        <v>71394.68578999999</v>
      </c>
    </row>
    <row r="18" spans="1:15" ht="15">
      <c r="A18" s="6" t="s">
        <v>41</v>
      </c>
      <c r="B18" s="1" t="s">
        <v>15</v>
      </c>
      <c r="C18" s="25">
        <v>13705</v>
      </c>
      <c r="D18" s="22">
        <f t="shared" si="5"/>
        <v>23258</v>
      </c>
      <c r="E18" s="22">
        <v>2796</v>
      </c>
      <c r="F18" s="22">
        <v>177.502</v>
      </c>
      <c r="G18" s="35">
        <v>8780.14</v>
      </c>
      <c r="H18" s="22">
        <v>12772.942320000002</v>
      </c>
      <c r="I18" s="22">
        <f>I12+I15</f>
        <v>14524.123000000001</v>
      </c>
      <c r="J18" s="22">
        <f>J12+J15</f>
        <v>10776</v>
      </c>
      <c r="K18" s="27">
        <v>11140.817</v>
      </c>
      <c r="L18" s="25">
        <v>7176</v>
      </c>
      <c r="M18" s="30">
        <f t="shared" si="6"/>
        <v>6313.54</v>
      </c>
      <c r="N18" s="22">
        <v>82</v>
      </c>
      <c r="O18" s="15">
        <f t="shared" si="0"/>
        <v>111502.06431999999</v>
      </c>
    </row>
    <row r="19" spans="1:15" ht="15">
      <c r="A19" s="6" t="s">
        <v>44</v>
      </c>
      <c r="B19" s="1" t="s">
        <v>16</v>
      </c>
      <c r="C19" s="25">
        <v>45237</v>
      </c>
      <c r="D19" s="22">
        <f>D20+D24+D25</f>
        <v>36353</v>
      </c>
      <c r="E19" s="22">
        <v>36578</v>
      </c>
      <c r="F19" s="22">
        <v>58133.17676000076</v>
      </c>
      <c r="G19" s="35">
        <v>22705.44</v>
      </c>
      <c r="H19" s="23">
        <f>H20+H24+H25</f>
        <v>47292.06900000001</v>
      </c>
      <c r="I19" s="22">
        <f aca="true" t="shared" si="7" ref="I19">I20+I24+I25</f>
        <v>42087.416999999994</v>
      </c>
      <c r="J19" s="22">
        <f aca="true" t="shared" si="8" ref="J19">SUM(J20,J24:J25)</f>
        <v>59532</v>
      </c>
      <c r="K19" s="22">
        <v>65129.456</v>
      </c>
      <c r="L19" s="25">
        <v>45629</v>
      </c>
      <c r="M19" s="30">
        <f>M20+M24+M25</f>
        <v>27903.5</v>
      </c>
      <c r="N19" s="36">
        <v>8434</v>
      </c>
      <c r="O19" s="15">
        <f t="shared" si="0"/>
        <v>495014.0587600008</v>
      </c>
    </row>
    <row r="20" spans="1:15" ht="15">
      <c r="A20" s="6" t="s">
        <v>45</v>
      </c>
      <c r="B20" s="1" t="s">
        <v>17</v>
      </c>
      <c r="C20" s="25">
        <v>44608</v>
      </c>
      <c r="D20" s="22">
        <f>SUM(D21:D23)</f>
        <v>35559</v>
      </c>
      <c r="E20" s="22">
        <v>35908</v>
      </c>
      <c r="F20" s="22">
        <v>58133.17676000076</v>
      </c>
      <c r="G20" s="35">
        <v>22230.78</v>
      </c>
      <c r="H20" s="23">
        <f aca="true" t="shared" si="9" ref="H20:I20">H21+H22+H23</f>
        <v>45450.28900000001</v>
      </c>
      <c r="I20" s="22">
        <f t="shared" si="9"/>
        <v>40454.45</v>
      </c>
      <c r="J20" s="22">
        <f aca="true" t="shared" si="10" ref="J20">SUM(J21:J23)</f>
        <v>59226</v>
      </c>
      <c r="K20" s="22">
        <v>64743.543</v>
      </c>
      <c r="L20" s="25">
        <v>44770</v>
      </c>
      <c r="M20" s="30">
        <f>SUM(M21:M23)</f>
        <v>26765.99</v>
      </c>
      <c r="N20" s="37">
        <v>8434</v>
      </c>
      <c r="O20" s="15">
        <f t="shared" si="0"/>
        <v>486283.2287600008</v>
      </c>
    </row>
    <row r="21" spans="1:15" ht="15">
      <c r="A21" s="6" t="s">
        <v>46</v>
      </c>
      <c r="B21" s="1" t="s">
        <v>18</v>
      </c>
      <c r="C21" s="25">
        <v>33477</v>
      </c>
      <c r="D21" s="22">
        <f>25915-13</f>
        <v>25902</v>
      </c>
      <c r="E21" s="22">
        <v>20240</v>
      </c>
      <c r="F21" s="22">
        <v>45945.28976000076</v>
      </c>
      <c r="G21" s="35">
        <v>15749.79</v>
      </c>
      <c r="H21" s="22">
        <v>32920.263000000006</v>
      </c>
      <c r="I21" s="22">
        <v>29365.475</v>
      </c>
      <c r="J21" s="22">
        <v>44015</v>
      </c>
      <c r="K21" s="26">
        <v>49621.106</v>
      </c>
      <c r="L21" s="25">
        <v>34004</v>
      </c>
      <c r="M21" s="30">
        <v>19651.2</v>
      </c>
      <c r="N21" s="36">
        <v>6875</v>
      </c>
      <c r="O21" s="15">
        <f t="shared" si="0"/>
        <v>357766.1237600008</v>
      </c>
    </row>
    <row r="22" spans="1:15" ht="15">
      <c r="A22" s="6" t="s">
        <v>47</v>
      </c>
      <c r="B22" s="1" t="s">
        <v>19</v>
      </c>
      <c r="C22" s="25">
        <v>11029</v>
      </c>
      <c r="D22" s="22">
        <v>9560</v>
      </c>
      <c r="E22" s="22">
        <v>6268</v>
      </c>
      <c r="F22" s="22">
        <v>11994.11</v>
      </c>
      <c r="G22" s="35">
        <v>5485.32</v>
      </c>
      <c r="H22" s="22">
        <v>12368.846000000001</v>
      </c>
      <c r="I22" s="22">
        <v>10847.28</v>
      </c>
      <c r="J22" s="22">
        <v>14947</v>
      </c>
      <c r="K22" s="26">
        <v>14928.097</v>
      </c>
      <c r="L22" s="25">
        <v>10677</v>
      </c>
      <c r="M22" s="30">
        <v>5590.09</v>
      </c>
      <c r="N22" s="36">
        <v>1559</v>
      </c>
      <c r="O22" s="15">
        <f t="shared" si="0"/>
        <v>115253.74299999999</v>
      </c>
    </row>
    <row r="23" spans="1:15" ht="15">
      <c r="A23" s="38" t="s">
        <v>48</v>
      </c>
      <c r="B23" s="1" t="s">
        <v>20</v>
      </c>
      <c r="C23" s="25">
        <v>102</v>
      </c>
      <c r="D23" s="22">
        <v>97</v>
      </c>
      <c r="E23" s="22">
        <v>9400</v>
      </c>
      <c r="F23" s="22">
        <v>144.558</v>
      </c>
      <c r="G23" s="35">
        <v>995.65</v>
      </c>
      <c r="H23" s="22">
        <v>161.18</v>
      </c>
      <c r="I23" s="22">
        <v>241.695</v>
      </c>
      <c r="J23" s="22">
        <v>264</v>
      </c>
      <c r="K23" s="26">
        <v>194.34</v>
      </c>
      <c r="L23" s="25">
        <v>89</v>
      </c>
      <c r="M23" s="30">
        <v>1524.7</v>
      </c>
      <c r="N23" s="36">
        <v>0</v>
      </c>
      <c r="O23" s="15">
        <f t="shared" si="0"/>
        <v>13214.123000000001</v>
      </c>
    </row>
    <row r="24" spans="1:15" ht="15">
      <c r="A24" s="6" t="s">
        <v>49</v>
      </c>
      <c r="B24" s="1" t="s">
        <v>21</v>
      </c>
      <c r="C24" s="25">
        <v>629</v>
      </c>
      <c r="D24" s="22">
        <v>794</v>
      </c>
      <c r="E24" s="22">
        <v>670</v>
      </c>
      <c r="F24" s="22">
        <v>49.219</v>
      </c>
      <c r="G24" s="35">
        <v>474.66</v>
      </c>
      <c r="H24" s="22">
        <v>1841.7800000000007</v>
      </c>
      <c r="I24" s="22">
        <v>1632.967</v>
      </c>
      <c r="J24" s="22">
        <v>306</v>
      </c>
      <c r="K24" s="26">
        <v>385.913</v>
      </c>
      <c r="L24" s="25">
        <v>859</v>
      </c>
      <c r="M24" s="30">
        <v>1137.51</v>
      </c>
      <c r="N24" s="36">
        <v>0</v>
      </c>
      <c r="O24" s="15">
        <f t="shared" si="0"/>
        <v>8780.049</v>
      </c>
    </row>
    <row r="25" spans="1:15" ht="15">
      <c r="A25" s="6" t="s">
        <v>50</v>
      </c>
      <c r="B25" s="1" t="s">
        <v>22</v>
      </c>
      <c r="C25" s="25">
        <v>0</v>
      </c>
      <c r="D25" s="22">
        <v>0</v>
      </c>
      <c r="E25" s="22">
        <v>0</v>
      </c>
      <c r="F25" s="22">
        <v>0</v>
      </c>
      <c r="G25" s="35">
        <v>0</v>
      </c>
      <c r="H25" s="22">
        <v>0</v>
      </c>
      <c r="I25" s="22">
        <v>0</v>
      </c>
      <c r="J25" s="22">
        <v>0</v>
      </c>
      <c r="K25" s="26">
        <v>0</v>
      </c>
      <c r="L25" s="25">
        <v>0</v>
      </c>
      <c r="M25" s="30">
        <v>0</v>
      </c>
      <c r="N25" s="22">
        <v>0</v>
      </c>
      <c r="O25" s="15">
        <f t="shared" si="0"/>
        <v>0</v>
      </c>
    </row>
    <row r="26" spans="1:15" ht="25.5">
      <c r="A26" s="6" t="s">
        <v>51</v>
      </c>
      <c r="B26" s="1" t="s">
        <v>23</v>
      </c>
      <c r="C26" s="25">
        <v>0</v>
      </c>
      <c r="D26" s="22">
        <v>0</v>
      </c>
      <c r="E26" s="22">
        <v>0</v>
      </c>
      <c r="F26" s="22">
        <v>0</v>
      </c>
      <c r="G26" s="35">
        <v>0</v>
      </c>
      <c r="H26" s="22">
        <v>0</v>
      </c>
      <c r="I26" s="22">
        <v>61.192</v>
      </c>
      <c r="J26" s="22">
        <v>0</v>
      </c>
      <c r="K26" s="22">
        <v>94.085</v>
      </c>
      <c r="L26" s="25">
        <v>436</v>
      </c>
      <c r="M26" s="30">
        <v>0</v>
      </c>
      <c r="N26" s="22">
        <v>0</v>
      </c>
      <c r="O26" s="15">
        <f t="shared" si="0"/>
        <v>591.277</v>
      </c>
    </row>
    <row r="27" spans="1:15" ht="25.5">
      <c r="A27" s="6" t="s">
        <v>52</v>
      </c>
      <c r="B27" s="1" t="s">
        <v>24</v>
      </c>
      <c r="C27" s="25">
        <v>9</v>
      </c>
      <c r="D27" s="22">
        <v>38</v>
      </c>
      <c r="E27" s="22">
        <v>0</v>
      </c>
      <c r="F27" s="22">
        <v>0</v>
      </c>
      <c r="G27" s="35">
        <v>48.05</v>
      </c>
      <c r="H27" s="22">
        <v>65.89999999999999</v>
      </c>
      <c r="I27" s="22">
        <v>17.6</v>
      </c>
      <c r="J27" s="22">
        <v>67</v>
      </c>
      <c r="K27" s="22">
        <v>38.746</v>
      </c>
      <c r="L27" s="25">
        <v>45</v>
      </c>
      <c r="M27" s="30">
        <v>37.51</v>
      </c>
      <c r="N27" s="22">
        <v>0</v>
      </c>
      <c r="O27" s="15">
        <f t="shared" si="0"/>
        <v>366.806</v>
      </c>
    </row>
    <row r="28" spans="1:15" ht="25.5">
      <c r="A28" s="6" t="s">
        <v>53</v>
      </c>
      <c r="B28" s="1" t="s">
        <v>25</v>
      </c>
      <c r="C28" s="25">
        <v>1381</v>
      </c>
      <c r="D28" s="22">
        <v>5711</v>
      </c>
      <c r="E28" s="22">
        <v>689</v>
      </c>
      <c r="F28" s="22">
        <v>34.435</v>
      </c>
      <c r="G28" s="35">
        <v>2756.71</v>
      </c>
      <c r="H28" s="22">
        <v>2133.1548900000007</v>
      </c>
      <c r="I28" s="22">
        <v>1389.2</v>
      </c>
      <c r="J28" s="22">
        <v>3449</v>
      </c>
      <c r="K28" s="22">
        <v>853.772</v>
      </c>
      <c r="L28" s="25">
        <v>1810</v>
      </c>
      <c r="M28" s="30">
        <v>404.01</v>
      </c>
      <c r="N28" s="22">
        <v>6</v>
      </c>
      <c r="O28" s="15">
        <f t="shared" si="0"/>
        <v>20617.281890000002</v>
      </c>
    </row>
    <row r="29" spans="1:15" ht="15">
      <c r="A29" s="6" t="s">
        <v>54</v>
      </c>
      <c r="B29" s="1" t="s">
        <v>26</v>
      </c>
      <c r="C29" s="25">
        <v>163</v>
      </c>
      <c r="D29" s="22">
        <v>0</v>
      </c>
      <c r="E29" s="22">
        <v>254</v>
      </c>
      <c r="F29" s="22">
        <v>0</v>
      </c>
      <c r="G29" s="35">
        <v>159.58</v>
      </c>
      <c r="H29" s="22">
        <v>217.11400000000003</v>
      </c>
      <c r="I29" s="22">
        <v>2439.751</v>
      </c>
      <c r="J29" s="22">
        <v>0</v>
      </c>
      <c r="K29" s="22">
        <v>1438.667</v>
      </c>
      <c r="L29" s="25">
        <v>0</v>
      </c>
      <c r="M29" s="30">
        <v>0</v>
      </c>
      <c r="N29" s="22">
        <v>0</v>
      </c>
      <c r="O29" s="15">
        <f t="shared" si="0"/>
        <v>4672.112</v>
      </c>
    </row>
    <row r="30" spans="1:15" ht="15">
      <c r="A30" s="6" t="s">
        <v>55</v>
      </c>
      <c r="B30" s="1" t="s">
        <v>27</v>
      </c>
      <c r="C30" s="25">
        <v>0</v>
      </c>
      <c r="D30" s="22">
        <v>0</v>
      </c>
      <c r="E30" s="22">
        <v>0</v>
      </c>
      <c r="F30" s="22">
        <v>0</v>
      </c>
      <c r="G30" s="35">
        <v>0</v>
      </c>
      <c r="H30" s="22">
        <v>0</v>
      </c>
      <c r="I30" s="22">
        <v>0</v>
      </c>
      <c r="J30" s="22">
        <v>0</v>
      </c>
      <c r="K30" s="22">
        <v>0</v>
      </c>
      <c r="L30" s="25">
        <v>0</v>
      </c>
      <c r="M30" s="30">
        <v>36.9</v>
      </c>
      <c r="N30" s="22">
        <v>0</v>
      </c>
      <c r="O30" s="15">
        <f t="shared" si="0"/>
        <v>36.9</v>
      </c>
    </row>
    <row r="31" spans="1:15" ht="15">
      <c r="A31" s="6" t="s">
        <v>56</v>
      </c>
      <c r="B31" s="1" t="s">
        <v>28</v>
      </c>
      <c r="C31" s="25">
        <v>321</v>
      </c>
      <c r="D31" s="22">
        <v>37</v>
      </c>
      <c r="E31" s="22">
        <v>0</v>
      </c>
      <c r="F31" s="22">
        <v>0</v>
      </c>
      <c r="G31" s="35">
        <v>137.86</v>
      </c>
      <c r="H31" s="22">
        <v>414.5749999999998</v>
      </c>
      <c r="I31" s="22">
        <v>96.055</v>
      </c>
      <c r="J31" s="22">
        <v>1207</v>
      </c>
      <c r="K31" s="22">
        <v>0</v>
      </c>
      <c r="L31" s="25">
        <v>0</v>
      </c>
      <c r="M31" s="30">
        <v>274.6</v>
      </c>
      <c r="N31" s="22">
        <v>0</v>
      </c>
      <c r="O31" s="15">
        <f t="shared" si="0"/>
        <v>2488.0899999999997</v>
      </c>
    </row>
    <row r="32" spans="1:15" ht="15">
      <c r="A32" s="6" t="s">
        <v>57</v>
      </c>
      <c r="B32" s="1" t="s">
        <v>29</v>
      </c>
      <c r="C32" s="25">
        <v>0</v>
      </c>
      <c r="D32" s="22">
        <v>0</v>
      </c>
      <c r="E32" s="22">
        <v>0</v>
      </c>
      <c r="F32" s="22">
        <v>0</v>
      </c>
      <c r="G32" s="35">
        <v>0</v>
      </c>
      <c r="H32" s="22">
        <v>0</v>
      </c>
      <c r="I32" s="22">
        <v>0</v>
      </c>
      <c r="J32" s="22">
        <v>0</v>
      </c>
      <c r="K32" s="22">
        <v>0</v>
      </c>
      <c r="L32" s="25">
        <v>0</v>
      </c>
      <c r="M32" s="30">
        <v>0</v>
      </c>
      <c r="N32" s="22">
        <v>0</v>
      </c>
      <c r="O32" s="15">
        <f t="shared" si="0"/>
        <v>0</v>
      </c>
    </row>
    <row r="33" spans="1:15" ht="15">
      <c r="A33" s="6" t="s">
        <v>58</v>
      </c>
      <c r="B33" s="1" t="s">
        <v>30</v>
      </c>
      <c r="C33" s="25">
        <v>1926</v>
      </c>
      <c r="D33" s="22">
        <v>3460</v>
      </c>
      <c r="E33" s="22">
        <v>617</v>
      </c>
      <c r="F33" s="22">
        <v>485.45577000002305</v>
      </c>
      <c r="G33" s="35">
        <v>922.89</v>
      </c>
      <c r="H33" s="22">
        <v>3964.732000000001</v>
      </c>
      <c r="I33" s="22">
        <v>4267.636</v>
      </c>
      <c r="J33" s="22">
        <v>1574</v>
      </c>
      <c r="K33" s="22">
        <v>753.504</v>
      </c>
      <c r="L33" s="25">
        <v>1967</v>
      </c>
      <c r="M33" s="30">
        <v>920.69</v>
      </c>
      <c r="N33" s="22">
        <v>0</v>
      </c>
      <c r="O33" s="15">
        <f t="shared" si="0"/>
        <v>20858.907770000023</v>
      </c>
    </row>
    <row r="34" spans="1:15" ht="15">
      <c r="A34" s="8" t="s">
        <v>59</v>
      </c>
      <c r="B34" s="9" t="s">
        <v>31</v>
      </c>
      <c r="C34" s="25">
        <v>109521</v>
      </c>
      <c r="D34" s="24">
        <f>D3+D4+D5+D6+D7+D8+D9+D16+D19+D26+D27+D28+D29+D30+D31+D32+D33</f>
        <v>105598</v>
      </c>
      <c r="E34" s="22">
        <v>72728</v>
      </c>
      <c r="F34" s="22">
        <v>63218.31353000078</v>
      </c>
      <c r="G34" s="35">
        <v>57040.32</v>
      </c>
      <c r="H34" s="22">
        <v>127438.99699999999</v>
      </c>
      <c r="I34" s="22">
        <f>I3+I5+I4+I6+I7+I8+I9+I16+I19+I26+I27+I28+I29+I30+I32+I31+I33</f>
        <v>115742.775</v>
      </c>
      <c r="J34" s="28">
        <f>SUM(J3:J10,J13,J19,J26:J33)</f>
        <v>98141</v>
      </c>
      <c r="K34" s="28">
        <v>94733.653</v>
      </c>
      <c r="L34" s="25">
        <v>72919.2</v>
      </c>
      <c r="M34" s="31">
        <f>SUM(M3:M9)+M16+M19+SUM(M26:M33)</f>
        <v>63874.52</v>
      </c>
      <c r="N34" s="22">
        <f>N3+N5+N16+N19+N28</f>
        <v>9957</v>
      </c>
      <c r="O34" s="11">
        <f t="shared" si="0"/>
        <v>990912.7785300008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79</v>
      </c>
    </row>
    <row r="2" spans="1:15" s="17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71</v>
      </c>
      <c r="O2" s="14" t="s">
        <v>72</v>
      </c>
    </row>
    <row r="3" spans="1:15" ht="15">
      <c r="A3" s="6" t="s">
        <v>32</v>
      </c>
      <c r="B3" s="1" t="s">
        <v>0</v>
      </c>
      <c r="C3" s="25">
        <v>7120</v>
      </c>
      <c r="D3" s="7">
        <v>6490</v>
      </c>
      <c r="E3" s="7">
        <v>2619.993</v>
      </c>
      <c r="F3" s="7">
        <v>1101.765</v>
      </c>
      <c r="G3" s="7">
        <v>2919.64</v>
      </c>
      <c r="H3" s="23">
        <v>7880.125000000001</v>
      </c>
      <c r="I3" s="22">
        <v>4112.063</v>
      </c>
      <c r="J3" s="22">
        <v>4159</v>
      </c>
      <c r="K3" s="7">
        <v>4174</v>
      </c>
      <c r="L3" s="7">
        <v>3015</v>
      </c>
      <c r="M3" s="7">
        <v>11721.690000000002</v>
      </c>
      <c r="N3" s="19"/>
      <c r="O3" s="15">
        <f>SUM(C3:N3)</f>
        <v>55313.276000000005</v>
      </c>
    </row>
    <row r="4" spans="1:15" ht="15">
      <c r="A4" s="6" t="s">
        <v>33</v>
      </c>
      <c r="B4" s="1" t="s">
        <v>1</v>
      </c>
      <c r="C4" s="25">
        <v>11552</v>
      </c>
      <c r="D4" s="7">
        <v>23085</v>
      </c>
      <c r="E4" s="7">
        <v>1259.13</v>
      </c>
      <c r="F4" s="7">
        <v>0</v>
      </c>
      <c r="G4" s="7">
        <v>6075.43</v>
      </c>
      <c r="H4" s="23">
        <v>5718.547999999999</v>
      </c>
      <c r="I4" s="22">
        <v>10200.348</v>
      </c>
      <c r="J4" s="22">
        <v>4482</v>
      </c>
      <c r="K4" s="7">
        <v>2602</v>
      </c>
      <c r="L4" s="7">
        <v>0</v>
      </c>
      <c r="M4" s="7">
        <v>4261.240000000005</v>
      </c>
      <c r="N4" s="19"/>
      <c r="O4" s="15">
        <f aca="true" t="shared" si="0" ref="O4:O34">SUM(C4:N4)</f>
        <v>69235.696</v>
      </c>
    </row>
    <row r="5" spans="1:15" ht="25.5">
      <c r="A5" s="6" t="s">
        <v>34</v>
      </c>
      <c r="B5" s="1" t="s">
        <v>2</v>
      </c>
      <c r="C5" s="25">
        <v>8863</v>
      </c>
      <c r="D5" s="7">
        <v>11585</v>
      </c>
      <c r="E5" s="7">
        <v>5961.696</v>
      </c>
      <c r="F5" s="7">
        <v>1033.961</v>
      </c>
      <c r="G5" s="7">
        <v>4902.63</v>
      </c>
      <c r="H5" s="23">
        <v>24900.100000000006</v>
      </c>
      <c r="I5" s="22">
        <v>10598.251</v>
      </c>
      <c r="J5" s="22">
        <v>7022</v>
      </c>
      <c r="K5" s="7">
        <v>8204</v>
      </c>
      <c r="L5" s="7">
        <v>8381</v>
      </c>
      <c r="M5" s="7">
        <v>9407.970000000001</v>
      </c>
      <c r="N5" s="19"/>
      <c r="O5" s="15">
        <f t="shared" si="0"/>
        <v>100859.60800000001</v>
      </c>
    </row>
    <row r="6" spans="1:15" ht="25.5">
      <c r="A6" s="6" t="s">
        <v>35</v>
      </c>
      <c r="B6" s="1" t="s">
        <v>3</v>
      </c>
      <c r="C6" s="25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/>
      <c r="J6" s="22">
        <v>0</v>
      </c>
      <c r="K6" s="7">
        <v>0</v>
      </c>
      <c r="L6" s="7">
        <v>0</v>
      </c>
      <c r="M6" s="7">
        <v>0</v>
      </c>
      <c r="N6" s="19"/>
      <c r="O6" s="15">
        <f t="shared" si="0"/>
        <v>0</v>
      </c>
    </row>
    <row r="7" spans="1:15" ht="15">
      <c r="A7" s="6" t="s">
        <v>36</v>
      </c>
      <c r="B7" s="1" t="s">
        <v>4</v>
      </c>
      <c r="C7" s="25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/>
      <c r="J7" s="22">
        <v>0</v>
      </c>
      <c r="K7" s="7">
        <v>0</v>
      </c>
      <c r="L7" s="7">
        <v>0</v>
      </c>
      <c r="M7" s="7">
        <v>0</v>
      </c>
      <c r="N7" s="19"/>
      <c r="O7" s="15">
        <f t="shared" si="0"/>
        <v>0</v>
      </c>
    </row>
    <row r="8" spans="1:15" ht="15">
      <c r="A8" s="6" t="s">
        <v>37</v>
      </c>
      <c r="B8" s="1" t="s">
        <v>5</v>
      </c>
      <c r="C8" s="25">
        <v>0</v>
      </c>
      <c r="D8" s="7">
        <v>31</v>
      </c>
      <c r="E8" s="7">
        <v>0.02</v>
      </c>
      <c r="F8" s="7">
        <v>0</v>
      </c>
      <c r="G8" s="7">
        <v>0</v>
      </c>
      <c r="H8" s="23">
        <v>133.00900000000001</v>
      </c>
      <c r="I8" s="22"/>
      <c r="J8" s="22">
        <v>0</v>
      </c>
      <c r="K8" s="7">
        <v>0</v>
      </c>
      <c r="L8" s="7">
        <v>0</v>
      </c>
      <c r="M8" s="7">
        <v>0</v>
      </c>
      <c r="N8" s="19"/>
      <c r="O8" s="15">
        <f t="shared" si="0"/>
        <v>164.02900000000002</v>
      </c>
    </row>
    <row r="9" spans="1:15" ht="25.5">
      <c r="A9" s="6" t="s">
        <v>38</v>
      </c>
      <c r="B9" s="1" t="s">
        <v>6</v>
      </c>
      <c r="C9" s="25">
        <v>0</v>
      </c>
      <c r="D9" s="7">
        <v>1782</v>
      </c>
      <c r="E9" s="7">
        <v>3651.101</v>
      </c>
      <c r="F9" s="7">
        <v>0</v>
      </c>
      <c r="G9" s="7">
        <v>1014.27</v>
      </c>
      <c r="H9" s="23">
        <v>1353.3339999999998</v>
      </c>
      <c r="I9" s="22">
        <v>1274.882</v>
      </c>
      <c r="J9" s="22">
        <v>1043</v>
      </c>
      <c r="K9" s="7">
        <v>520</v>
      </c>
      <c r="L9" s="7">
        <v>327</v>
      </c>
      <c r="M9" s="7">
        <v>3788.5000000000005</v>
      </c>
      <c r="N9" s="19"/>
      <c r="O9" s="15">
        <f t="shared" si="0"/>
        <v>14754.087000000001</v>
      </c>
    </row>
    <row r="10" spans="1:15" ht="25.5">
      <c r="A10" s="6" t="s">
        <v>39</v>
      </c>
      <c r="B10" s="1" t="s">
        <v>7</v>
      </c>
      <c r="C10" s="25">
        <v>8155</v>
      </c>
      <c r="D10" s="7">
        <v>13770</v>
      </c>
      <c r="E10" s="7">
        <v>13299.3488797222</v>
      </c>
      <c r="F10" s="7">
        <v>147.408</v>
      </c>
      <c r="G10" s="7">
        <v>20033.54</v>
      </c>
      <c r="H10" s="23">
        <v>5645.077700000002</v>
      </c>
      <c r="I10" s="22">
        <f aca="true" t="shared" si="1" ref="I10">I11+I12</f>
        <v>7588.992035394402</v>
      </c>
      <c r="J10" s="22">
        <f aca="true" t="shared" si="2" ref="J10">SUM(J11:J12)</f>
        <v>1780</v>
      </c>
      <c r="K10" s="7">
        <v>1456</v>
      </c>
      <c r="L10" s="7">
        <v>3951</v>
      </c>
      <c r="M10" s="7">
        <v>5219.230000000002</v>
      </c>
      <c r="N10" s="19"/>
      <c r="O10" s="15">
        <f t="shared" si="0"/>
        <v>81045.5966151166</v>
      </c>
    </row>
    <row r="11" spans="1:15" ht="15">
      <c r="A11" s="6" t="s">
        <v>40</v>
      </c>
      <c r="B11" s="1" t="s">
        <v>8</v>
      </c>
      <c r="C11" s="25">
        <v>2362</v>
      </c>
      <c r="D11" s="7">
        <v>1130</v>
      </c>
      <c r="E11" s="7">
        <v>11626.9475019444</v>
      </c>
      <c r="F11" s="7">
        <v>18.976</v>
      </c>
      <c r="G11" s="7">
        <v>792.19</v>
      </c>
      <c r="H11" s="22">
        <v>2021.07575</v>
      </c>
      <c r="I11" s="22">
        <v>719.2096668620057</v>
      </c>
      <c r="J11" s="22">
        <v>559</v>
      </c>
      <c r="K11" s="7">
        <v>211</v>
      </c>
      <c r="L11" s="7">
        <v>1025</v>
      </c>
      <c r="M11" s="7">
        <v>155.62999999999988</v>
      </c>
      <c r="N11" s="19"/>
      <c r="O11" s="15">
        <f t="shared" si="0"/>
        <v>20621.02891880641</v>
      </c>
    </row>
    <row r="12" spans="1:15" ht="15">
      <c r="A12" s="6" t="s">
        <v>41</v>
      </c>
      <c r="B12" s="1" t="s">
        <v>9</v>
      </c>
      <c r="C12" s="25">
        <v>5793</v>
      </c>
      <c r="D12" s="7">
        <v>12640</v>
      </c>
      <c r="E12" s="7">
        <v>1672.40137777778</v>
      </c>
      <c r="F12" s="7">
        <v>128.432</v>
      </c>
      <c r="G12" s="7">
        <v>19241.35</v>
      </c>
      <c r="H12" s="22">
        <v>3624.0019500000017</v>
      </c>
      <c r="I12" s="22">
        <v>6869.782368532396</v>
      </c>
      <c r="J12" s="22">
        <v>1221</v>
      </c>
      <c r="K12" s="7">
        <v>1245</v>
      </c>
      <c r="L12" s="7">
        <v>2926</v>
      </c>
      <c r="M12" s="7">
        <v>5063.600000000002</v>
      </c>
      <c r="N12" s="19"/>
      <c r="O12" s="15">
        <f t="shared" si="0"/>
        <v>60424.56769631019</v>
      </c>
    </row>
    <row r="13" spans="1:15" ht="15">
      <c r="A13" s="6" t="s">
        <v>42</v>
      </c>
      <c r="B13" s="1" t="s">
        <v>10</v>
      </c>
      <c r="C13" s="25">
        <v>2374</v>
      </c>
      <c r="D13" s="7">
        <v>4021</v>
      </c>
      <c r="E13" s="7">
        <v>54534.7295052317</v>
      </c>
      <c r="F13" s="7">
        <v>88.103</v>
      </c>
      <c r="G13" s="7">
        <v>94258.66</v>
      </c>
      <c r="H13" s="23">
        <v>18416.834329999983</v>
      </c>
      <c r="I13" s="22">
        <f aca="true" t="shared" si="3" ref="I13">I14+I15</f>
        <v>49682.5809646056</v>
      </c>
      <c r="J13" s="22">
        <f aca="true" t="shared" si="4" ref="J13">SUM(J14:J15)</f>
        <v>11401</v>
      </c>
      <c r="K13" s="7">
        <v>9964</v>
      </c>
      <c r="L13" s="7">
        <v>2379</v>
      </c>
      <c r="M13" s="7">
        <v>14427.289999999999</v>
      </c>
      <c r="N13" s="19"/>
      <c r="O13" s="15">
        <f t="shared" si="0"/>
        <v>261547.1977998373</v>
      </c>
    </row>
    <row r="14" spans="1:15" ht="15">
      <c r="A14" s="6" t="s">
        <v>40</v>
      </c>
      <c r="B14" s="1" t="s">
        <v>11</v>
      </c>
      <c r="C14" s="25">
        <v>804</v>
      </c>
      <c r="D14" s="7">
        <v>1754</v>
      </c>
      <c r="E14" s="7">
        <v>48377.2028830095</v>
      </c>
      <c r="F14" s="7">
        <v>67.318</v>
      </c>
      <c r="G14" s="7">
        <v>1348.42</v>
      </c>
      <c r="H14" s="22">
        <v>15525.219259999996</v>
      </c>
      <c r="I14" s="22">
        <v>20004.651333137994</v>
      </c>
      <c r="J14" s="22">
        <v>281</v>
      </c>
      <c r="K14" s="7">
        <v>403</v>
      </c>
      <c r="L14" s="7">
        <v>143</v>
      </c>
      <c r="M14" s="7">
        <v>363.57000000000005</v>
      </c>
      <c r="N14" s="19"/>
      <c r="O14" s="15">
        <f t="shared" si="0"/>
        <v>89071.3814761475</v>
      </c>
    </row>
    <row r="15" spans="1:15" ht="15">
      <c r="A15" s="6" t="s">
        <v>41</v>
      </c>
      <c r="B15" s="1" t="s">
        <v>12</v>
      </c>
      <c r="C15" s="25">
        <v>1570</v>
      </c>
      <c r="D15" s="7">
        <v>2267</v>
      </c>
      <c r="E15" s="7">
        <v>6157.52662222222</v>
      </c>
      <c r="F15" s="7">
        <v>20.785</v>
      </c>
      <c r="G15" s="7">
        <v>92910.24</v>
      </c>
      <c r="H15" s="22">
        <v>2891.61507</v>
      </c>
      <c r="I15" s="22">
        <v>29677.929631467603</v>
      </c>
      <c r="J15" s="22">
        <v>11120</v>
      </c>
      <c r="K15" s="7">
        <v>9561</v>
      </c>
      <c r="L15" s="7">
        <v>2236</v>
      </c>
      <c r="M15" s="7">
        <v>14063.72</v>
      </c>
      <c r="N15" s="19"/>
      <c r="O15" s="15">
        <f t="shared" si="0"/>
        <v>172475.81632368983</v>
      </c>
    </row>
    <row r="16" spans="1:15" ht="15">
      <c r="A16" s="6" t="s">
        <v>43</v>
      </c>
      <c r="B16" s="1" t="s">
        <v>13</v>
      </c>
      <c r="C16" s="25">
        <v>10529</v>
      </c>
      <c r="D16" s="7">
        <v>17791</v>
      </c>
      <c r="E16" s="7">
        <v>67834.0783849539</v>
      </c>
      <c r="F16" s="7">
        <v>235.51099999999997</v>
      </c>
      <c r="G16" s="7">
        <v>114292.17</v>
      </c>
      <c r="H16" s="23">
        <v>24061.912030000007</v>
      </c>
      <c r="I16" s="22">
        <f aca="true" t="shared" si="5" ref="I16">I17+I18</f>
        <v>57271.573000000004</v>
      </c>
      <c r="J16" s="22">
        <f aca="true" t="shared" si="6" ref="J16">SUM(J17:J18)</f>
        <v>13181</v>
      </c>
      <c r="K16" s="7">
        <v>11420</v>
      </c>
      <c r="L16" s="7">
        <v>6330</v>
      </c>
      <c r="M16" s="7">
        <v>19646.52</v>
      </c>
      <c r="N16" s="19"/>
      <c r="O16" s="15">
        <f t="shared" si="0"/>
        <v>342592.7644149539</v>
      </c>
    </row>
    <row r="17" spans="1:15" ht="15">
      <c r="A17" s="6" t="s">
        <v>40</v>
      </c>
      <c r="B17" s="1" t="s">
        <v>14</v>
      </c>
      <c r="C17" s="25">
        <v>3166</v>
      </c>
      <c r="D17" s="7">
        <v>2884</v>
      </c>
      <c r="E17" s="7">
        <v>60004.1503849539</v>
      </c>
      <c r="F17" s="7">
        <v>86.294</v>
      </c>
      <c r="G17" s="7">
        <v>2140.6</v>
      </c>
      <c r="H17" s="22">
        <v>17546.295009999998</v>
      </c>
      <c r="I17" s="22">
        <f>I11+I14</f>
        <v>20723.861</v>
      </c>
      <c r="J17" s="22">
        <f>J11+J14</f>
        <v>840</v>
      </c>
      <c r="K17" s="7">
        <v>614</v>
      </c>
      <c r="L17" s="7">
        <v>1168</v>
      </c>
      <c r="M17" s="7">
        <v>519.1999999999999</v>
      </c>
      <c r="N17" s="19"/>
      <c r="O17" s="15">
        <f t="shared" si="0"/>
        <v>109692.4003949539</v>
      </c>
    </row>
    <row r="18" spans="1:15" ht="15">
      <c r="A18" s="6" t="s">
        <v>41</v>
      </c>
      <c r="B18" s="1" t="s">
        <v>15</v>
      </c>
      <c r="C18" s="25">
        <v>7363</v>
      </c>
      <c r="D18" s="7">
        <v>14907</v>
      </c>
      <c r="E18" s="7">
        <v>7829.928</v>
      </c>
      <c r="F18" s="7">
        <v>149.21699999999998</v>
      </c>
      <c r="G18" s="7">
        <v>112151.57</v>
      </c>
      <c r="H18" s="22">
        <v>6515.617020000005</v>
      </c>
      <c r="I18" s="22">
        <f>I12+I15</f>
        <v>36547.712</v>
      </c>
      <c r="J18" s="22">
        <f>J12+J15</f>
        <v>12341</v>
      </c>
      <c r="K18" s="7">
        <v>10806</v>
      </c>
      <c r="L18" s="7">
        <v>5162</v>
      </c>
      <c r="M18" s="7">
        <v>19127.32</v>
      </c>
      <c r="N18" s="19"/>
      <c r="O18" s="15">
        <f t="shared" si="0"/>
        <v>232900.36402</v>
      </c>
    </row>
    <row r="19" spans="1:15" ht="15">
      <c r="A19" s="6" t="s">
        <v>44</v>
      </c>
      <c r="B19" s="1" t="s">
        <v>16</v>
      </c>
      <c r="C19" s="25">
        <v>43310</v>
      </c>
      <c r="D19" s="7">
        <v>37635</v>
      </c>
      <c r="E19" s="7">
        <v>39126.491</v>
      </c>
      <c r="F19" s="7">
        <v>36939.962</v>
      </c>
      <c r="G19" s="7">
        <v>26969.83</v>
      </c>
      <c r="H19" s="23">
        <f aca="true" t="shared" si="7" ref="H19:I19">H20+H24+H25</f>
        <v>47483.56399999999</v>
      </c>
      <c r="I19" s="22">
        <f t="shared" si="7"/>
        <v>40113.60399999999</v>
      </c>
      <c r="J19" s="22">
        <f aca="true" t="shared" si="8" ref="J19">SUM(J20,J24:J25)</f>
        <v>67087</v>
      </c>
      <c r="K19" s="7">
        <v>67424</v>
      </c>
      <c r="L19" s="7">
        <v>43530</v>
      </c>
      <c r="M19" s="7">
        <v>33011.41999999999</v>
      </c>
      <c r="N19" s="19"/>
      <c r="O19" s="15">
        <f t="shared" si="0"/>
        <v>482630.871</v>
      </c>
    </row>
    <row r="20" spans="1:15" ht="15">
      <c r="A20" s="6" t="s">
        <v>45</v>
      </c>
      <c r="B20" s="1" t="s">
        <v>17</v>
      </c>
      <c r="C20" s="25">
        <v>42765</v>
      </c>
      <c r="D20" s="7">
        <v>37635</v>
      </c>
      <c r="E20" s="7">
        <v>38487.03</v>
      </c>
      <c r="F20" s="7">
        <v>36939.962</v>
      </c>
      <c r="G20" s="7">
        <v>26405.89</v>
      </c>
      <c r="H20" s="23">
        <f>H21+H22+H23</f>
        <v>45801.92899999999</v>
      </c>
      <c r="I20" s="22">
        <f aca="true" t="shared" si="9" ref="I20">I21+I22+I23</f>
        <v>38638.93199999999</v>
      </c>
      <c r="J20" s="22">
        <f aca="true" t="shared" si="10" ref="J20">SUM(J21:J23)</f>
        <v>66144</v>
      </c>
      <c r="K20" s="7">
        <v>67073</v>
      </c>
      <c r="L20" s="7">
        <v>42384</v>
      </c>
      <c r="M20" s="7">
        <v>31788.539999999994</v>
      </c>
      <c r="N20" s="19"/>
      <c r="O20" s="15">
        <f t="shared" si="0"/>
        <v>474063.28299999994</v>
      </c>
    </row>
    <row r="21" spans="1:15" ht="15">
      <c r="A21" s="6" t="s">
        <v>46</v>
      </c>
      <c r="B21" s="1" t="s">
        <v>18</v>
      </c>
      <c r="C21" s="25">
        <v>32739</v>
      </c>
      <c r="D21" s="7">
        <v>27376</v>
      </c>
      <c r="E21" s="7">
        <v>22008.667</v>
      </c>
      <c r="F21" s="7">
        <v>29140.723</v>
      </c>
      <c r="G21" s="7">
        <v>19575.14</v>
      </c>
      <c r="H21" s="22">
        <v>32830.83599999999</v>
      </c>
      <c r="I21" s="22">
        <v>28057.817</v>
      </c>
      <c r="J21" s="22">
        <v>50383</v>
      </c>
      <c r="K21" s="7">
        <v>52011</v>
      </c>
      <c r="L21" s="7">
        <v>31981</v>
      </c>
      <c r="M21" s="7">
        <v>23910.539999999994</v>
      </c>
      <c r="N21" s="19"/>
      <c r="O21" s="15">
        <f t="shared" si="0"/>
        <v>350013.72299999994</v>
      </c>
    </row>
    <row r="22" spans="1:15" ht="15">
      <c r="A22" s="6" t="s">
        <v>47</v>
      </c>
      <c r="B22" s="1" t="s">
        <v>19</v>
      </c>
      <c r="C22" s="25">
        <v>9954</v>
      </c>
      <c r="D22" s="7">
        <v>10112</v>
      </c>
      <c r="E22" s="7">
        <v>6488.301</v>
      </c>
      <c r="F22" s="7">
        <v>7667.025</v>
      </c>
      <c r="G22" s="7">
        <v>5871.87</v>
      </c>
      <c r="H22" s="22">
        <v>12091.600000000002</v>
      </c>
      <c r="I22" s="22">
        <v>10404.61</v>
      </c>
      <c r="J22" s="22">
        <v>15204</v>
      </c>
      <c r="K22" s="7">
        <v>14919</v>
      </c>
      <c r="L22" s="7">
        <v>10370</v>
      </c>
      <c r="M22" s="7">
        <v>7571.73</v>
      </c>
      <c r="N22" s="19"/>
      <c r="O22" s="15">
        <f t="shared" si="0"/>
        <v>110654.136</v>
      </c>
    </row>
    <row r="23" spans="1:15" ht="15">
      <c r="A23" s="38" t="s">
        <v>48</v>
      </c>
      <c r="B23" s="1" t="s">
        <v>20</v>
      </c>
      <c r="C23" s="25">
        <v>72</v>
      </c>
      <c r="D23" s="7">
        <v>147</v>
      </c>
      <c r="E23" s="7">
        <v>9990.062</v>
      </c>
      <c r="F23" s="7">
        <v>132.214</v>
      </c>
      <c r="G23" s="7">
        <v>958.88</v>
      </c>
      <c r="H23" s="22">
        <v>879.4930000000002</v>
      </c>
      <c r="I23" s="22">
        <v>176.505</v>
      </c>
      <c r="J23" s="22">
        <v>557</v>
      </c>
      <c r="K23" s="7">
        <v>143</v>
      </c>
      <c r="L23" s="7">
        <v>33</v>
      </c>
      <c r="M23" s="7">
        <v>306.27</v>
      </c>
      <c r="N23" s="19"/>
      <c r="O23" s="15">
        <f t="shared" si="0"/>
        <v>13395.423999999999</v>
      </c>
    </row>
    <row r="24" spans="1:15" ht="15">
      <c r="A24" s="6" t="s">
        <v>49</v>
      </c>
      <c r="B24" s="1" t="s">
        <v>21</v>
      </c>
      <c r="C24" s="25">
        <v>545</v>
      </c>
      <c r="D24" s="7">
        <v>0</v>
      </c>
      <c r="E24" s="7">
        <v>639.461</v>
      </c>
      <c r="F24" s="7">
        <v>0</v>
      </c>
      <c r="G24" s="7">
        <v>563.94</v>
      </c>
      <c r="H24" s="22">
        <v>1681.6350000000002</v>
      </c>
      <c r="I24" s="22">
        <v>1474.672</v>
      </c>
      <c r="J24" s="22">
        <v>943</v>
      </c>
      <c r="K24" s="7">
        <v>351</v>
      </c>
      <c r="L24" s="7">
        <v>1146</v>
      </c>
      <c r="M24" s="7">
        <v>1222.88</v>
      </c>
      <c r="N24" s="19"/>
      <c r="O24" s="15">
        <f t="shared" si="0"/>
        <v>8567.588</v>
      </c>
    </row>
    <row r="25" spans="1:15" ht="15">
      <c r="A25" s="6" t="s">
        <v>50</v>
      </c>
      <c r="B25" s="1" t="s">
        <v>22</v>
      </c>
      <c r="C25" s="25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>
        <v>0</v>
      </c>
      <c r="K25" s="7">
        <v>0</v>
      </c>
      <c r="L25" s="7">
        <v>0</v>
      </c>
      <c r="M25" s="7">
        <v>0</v>
      </c>
      <c r="N25" s="19"/>
      <c r="O25" s="15">
        <f t="shared" si="0"/>
        <v>0</v>
      </c>
    </row>
    <row r="26" spans="1:15" ht="25.5">
      <c r="A26" s="6" t="s">
        <v>51</v>
      </c>
      <c r="B26" s="1" t="s">
        <v>23</v>
      </c>
      <c r="C26" s="25">
        <v>0</v>
      </c>
      <c r="D26" s="7">
        <v>132</v>
      </c>
      <c r="E26" s="7">
        <v>0</v>
      </c>
      <c r="F26" s="7">
        <v>0</v>
      </c>
      <c r="G26" s="7">
        <v>0</v>
      </c>
      <c r="H26" s="23">
        <v>0</v>
      </c>
      <c r="I26" s="22">
        <v>59.04</v>
      </c>
      <c r="J26" s="22">
        <v>0</v>
      </c>
      <c r="K26" s="7">
        <v>66</v>
      </c>
      <c r="L26" s="7">
        <v>748</v>
      </c>
      <c r="M26" s="7">
        <v>76.6</v>
      </c>
      <c r="N26" s="19"/>
      <c r="O26" s="15">
        <f t="shared" si="0"/>
        <v>1081.6399999999999</v>
      </c>
    </row>
    <row r="27" spans="1:15" ht="25.5">
      <c r="A27" s="6" t="s">
        <v>52</v>
      </c>
      <c r="B27" s="1" t="s">
        <v>24</v>
      </c>
      <c r="C27" s="25">
        <v>10</v>
      </c>
      <c r="D27" s="7">
        <v>57</v>
      </c>
      <c r="E27" s="7">
        <v>7.642</v>
      </c>
      <c r="F27" s="7">
        <v>0</v>
      </c>
      <c r="G27" s="7">
        <v>49.08</v>
      </c>
      <c r="H27" s="23">
        <v>88.76100000000002</v>
      </c>
      <c r="I27" s="22">
        <v>13.8</v>
      </c>
      <c r="J27" s="22">
        <v>8</v>
      </c>
      <c r="K27" s="7">
        <v>38</v>
      </c>
      <c r="L27" s="7">
        <v>38</v>
      </c>
      <c r="M27" s="7">
        <v>0</v>
      </c>
      <c r="N27" s="19"/>
      <c r="O27" s="15">
        <f t="shared" si="0"/>
        <v>310.283</v>
      </c>
    </row>
    <row r="28" spans="1:15" ht="25.5">
      <c r="A28" s="6" t="s">
        <v>53</v>
      </c>
      <c r="B28" s="1" t="s">
        <v>25</v>
      </c>
      <c r="C28" s="25">
        <v>1056</v>
      </c>
      <c r="D28" s="7">
        <v>3366</v>
      </c>
      <c r="E28" s="7">
        <v>293.187615046</v>
      </c>
      <c r="F28" s="7">
        <v>65.362</v>
      </c>
      <c r="G28" s="7">
        <v>952.92</v>
      </c>
      <c r="H28" s="23">
        <v>1370.1689700000006</v>
      </c>
      <c r="I28" s="22">
        <v>1954.408</v>
      </c>
      <c r="J28" s="22">
        <v>2352</v>
      </c>
      <c r="K28" s="7">
        <v>1167</v>
      </c>
      <c r="L28" s="7">
        <v>1299</v>
      </c>
      <c r="M28" s="7">
        <v>580.5599999999977</v>
      </c>
      <c r="N28" s="19"/>
      <c r="O28" s="15">
        <f t="shared" si="0"/>
        <v>14456.606585045998</v>
      </c>
    </row>
    <row r="29" spans="1:15" ht="15">
      <c r="A29" s="6" t="s">
        <v>54</v>
      </c>
      <c r="B29" s="1" t="s">
        <v>26</v>
      </c>
      <c r="C29" s="25">
        <v>702</v>
      </c>
      <c r="D29" s="7">
        <v>0</v>
      </c>
      <c r="E29" s="7">
        <v>64.728</v>
      </c>
      <c r="F29" s="7">
        <v>0</v>
      </c>
      <c r="G29" s="7">
        <v>207.41</v>
      </c>
      <c r="H29" s="23">
        <v>127.84599999999955</v>
      </c>
      <c r="I29" s="22">
        <v>1827.183</v>
      </c>
      <c r="J29" s="22">
        <v>0</v>
      </c>
      <c r="K29" s="7">
        <v>1889</v>
      </c>
      <c r="L29" s="7">
        <v>0</v>
      </c>
      <c r="M29" s="7">
        <v>31.270000000000003</v>
      </c>
      <c r="N29" s="19"/>
      <c r="O29" s="15">
        <f t="shared" si="0"/>
        <v>4849.437</v>
      </c>
    </row>
    <row r="30" spans="1:15" ht="15">
      <c r="A30" s="6" t="s">
        <v>55</v>
      </c>
      <c r="B30" s="1" t="s">
        <v>27</v>
      </c>
      <c r="C30" s="25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14.24</v>
      </c>
      <c r="J30" s="22">
        <v>0</v>
      </c>
      <c r="K30" s="7">
        <v>0</v>
      </c>
      <c r="L30" s="7">
        <v>2</v>
      </c>
      <c r="M30" s="7">
        <v>40.5</v>
      </c>
      <c r="N30" s="19"/>
      <c r="O30" s="15">
        <f t="shared" si="0"/>
        <v>56.74</v>
      </c>
    </row>
    <row r="31" spans="1:15" ht="15">
      <c r="A31" s="6" t="s">
        <v>56</v>
      </c>
      <c r="B31" s="1" t="s">
        <v>28</v>
      </c>
      <c r="C31" s="25">
        <v>254</v>
      </c>
      <c r="D31" s="7">
        <v>34</v>
      </c>
      <c r="E31" s="7">
        <v>0</v>
      </c>
      <c r="F31" s="7">
        <v>0</v>
      </c>
      <c r="G31" s="7">
        <v>250.51</v>
      </c>
      <c r="H31" s="23">
        <v>213.29100000000017</v>
      </c>
      <c r="I31" s="22">
        <v>4975.799</v>
      </c>
      <c r="J31" s="22">
        <v>34</v>
      </c>
      <c r="K31" s="7">
        <v>0</v>
      </c>
      <c r="L31" s="7">
        <v>0</v>
      </c>
      <c r="M31" s="7">
        <v>0</v>
      </c>
      <c r="N31" s="19"/>
      <c r="O31" s="15">
        <f t="shared" si="0"/>
        <v>5761.6</v>
      </c>
    </row>
    <row r="32" spans="1:15" ht="15">
      <c r="A32" s="6" t="s">
        <v>57</v>
      </c>
      <c r="B32" s="1" t="s">
        <v>29</v>
      </c>
      <c r="C32" s="25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/>
      <c r="J32" s="22">
        <v>0</v>
      </c>
      <c r="K32" s="7">
        <v>0</v>
      </c>
      <c r="L32" s="7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58</v>
      </c>
      <c r="B33" s="1" t="s">
        <v>30</v>
      </c>
      <c r="C33" s="25">
        <v>1460</v>
      </c>
      <c r="D33" s="7">
        <v>3096</v>
      </c>
      <c r="E33" s="7">
        <v>596.788</v>
      </c>
      <c r="F33" s="7">
        <v>250.982</v>
      </c>
      <c r="G33" s="7">
        <v>901.1</v>
      </c>
      <c r="H33" s="23">
        <v>3693.357000000001</v>
      </c>
      <c r="I33" s="22">
        <v>4016.831</v>
      </c>
      <c r="J33" s="22">
        <v>1454</v>
      </c>
      <c r="K33" s="7">
        <v>906</v>
      </c>
      <c r="L33" s="7">
        <v>1664</v>
      </c>
      <c r="M33" s="7">
        <v>919.44</v>
      </c>
      <c r="N33" s="19"/>
      <c r="O33" s="15">
        <f t="shared" si="0"/>
        <v>18958.498000000003</v>
      </c>
    </row>
    <row r="34" spans="1:15" ht="15">
      <c r="A34" s="8" t="s">
        <v>59</v>
      </c>
      <c r="B34" s="9" t="s">
        <v>31</v>
      </c>
      <c r="C34" s="25">
        <v>84856</v>
      </c>
      <c r="D34" s="10">
        <v>105084</v>
      </c>
      <c r="E34" s="10">
        <v>121414.837</v>
      </c>
      <c r="F34" s="10">
        <v>39627.543000000005</v>
      </c>
      <c r="G34" s="10">
        <v>158535.02</v>
      </c>
      <c r="H34" s="23">
        <v>117024.01600000006</v>
      </c>
      <c r="I34" s="22">
        <f aca="true" t="shared" si="11" ref="I34">I3+I5+I4+I6+I7+I8+I9+I16+I19+I26+I27+I28+I29+I30+I32+I31+I33</f>
        <v>136432.022</v>
      </c>
      <c r="J34" s="24">
        <f>SUM(J3:J10,J13,J19,J26:J33)</f>
        <v>100822</v>
      </c>
      <c r="K34" s="10">
        <v>98410</v>
      </c>
      <c r="L34" s="10">
        <v>65334</v>
      </c>
      <c r="M34" s="10">
        <v>83485.70999999999</v>
      </c>
      <c r="N34" s="20"/>
      <c r="O34" s="11">
        <f t="shared" si="0"/>
        <v>1111025.148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78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71</v>
      </c>
      <c r="O2" s="14" t="s">
        <v>72</v>
      </c>
    </row>
    <row r="3" spans="1:15" ht="15">
      <c r="A3" s="6" t="s">
        <v>32</v>
      </c>
      <c r="B3" s="1" t="s">
        <v>0</v>
      </c>
      <c r="C3" s="25">
        <v>12467</v>
      </c>
      <c r="D3" s="22">
        <v>7348</v>
      </c>
      <c r="E3" s="22">
        <v>356</v>
      </c>
      <c r="F3" s="22">
        <v>308.391</v>
      </c>
      <c r="G3" s="35">
        <v>1375.05</v>
      </c>
      <c r="H3" s="22">
        <v>1547.3489999999993</v>
      </c>
      <c r="I3" s="22">
        <v>2455.333</v>
      </c>
      <c r="J3" s="22">
        <v>1898</v>
      </c>
      <c r="K3" s="22">
        <v>903</v>
      </c>
      <c r="L3" s="25">
        <v>999</v>
      </c>
      <c r="M3" s="30">
        <v>2316.47</v>
      </c>
      <c r="N3" s="22"/>
      <c r="O3" s="15">
        <f>SUM(C3:N3)</f>
        <v>31973.592999999997</v>
      </c>
    </row>
    <row r="4" spans="1:15" ht="15">
      <c r="A4" s="6" t="s">
        <v>33</v>
      </c>
      <c r="B4" s="1" t="s">
        <v>1</v>
      </c>
      <c r="C4" s="25">
        <v>10936</v>
      </c>
      <c r="D4" s="22">
        <v>20401</v>
      </c>
      <c r="E4" s="22">
        <v>853</v>
      </c>
      <c r="F4" s="22">
        <v>0</v>
      </c>
      <c r="G4" s="35">
        <v>16638.92</v>
      </c>
      <c r="H4" s="22">
        <v>8566.214000000002</v>
      </c>
      <c r="I4" s="22">
        <v>8798.467</v>
      </c>
      <c r="J4" s="22">
        <v>6572</v>
      </c>
      <c r="K4" s="22">
        <v>1387</v>
      </c>
      <c r="L4" s="25">
        <v>0</v>
      </c>
      <c r="M4" s="30">
        <v>2613.92</v>
      </c>
      <c r="N4" s="22"/>
      <c r="O4" s="15">
        <f aca="true" t="shared" si="0" ref="O4:O34">SUM(C4:N4)</f>
        <v>76766.521</v>
      </c>
    </row>
    <row r="5" spans="1:15" ht="25.5">
      <c r="A5" s="6" t="s">
        <v>34</v>
      </c>
      <c r="B5" s="1" t="s">
        <v>2</v>
      </c>
      <c r="C5" s="25">
        <v>3844</v>
      </c>
      <c r="D5" s="22">
        <v>5242</v>
      </c>
      <c r="E5" s="22">
        <v>2607</v>
      </c>
      <c r="F5" s="22">
        <v>299.247</v>
      </c>
      <c r="G5" s="35">
        <v>3548.55</v>
      </c>
      <c r="H5" s="22">
        <v>10282.736000000006</v>
      </c>
      <c r="I5" s="22">
        <v>6191.289</v>
      </c>
      <c r="J5" s="22">
        <v>3182</v>
      </c>
      <c r="K5" s="22">
        <v>8928</v>
      </c>
      <c r="L5" s="25">
        <v>4794</v>
      </c>
      <c r="M5" s="30">
        <v>4131.17</v>
      </c>
      <c r="N5" s="22"/>
      <c r="O5" s="15">
        <f t="shared" si="0"/>
        <v>53049.992</v>
      </c>
    </row>
    <row r="6" spans="1:15" ht="25.5">
      <c r="A6" s="6" t="s">
        <v>35</v>
      </c>
      <c r="B6" s="1" t="s">
        <v>3</v>
      </c>
      <c r="C6" s="25">
        <v>0</v>
      </c>
      <c r="D6" s="22">
        <v>0</v>
      </c>
      <c r="E6" s="22">
        <v>0</v>
      </c>
      <c r="F6" s="22">
        <v>0</v>
      </c>
      <c r="G6" s="35">
        <v>0</v>
      </c>
      <c r="H6" s="22">
        <v>0</v>
      </c>
      <c r="I6" s="22">
        <v>0</v>
      </c>
      <c r="J6" s="22">
        <v>0</v>
      </c>
      <c r="K6" s="22"/>
      <c r="L6" s="25">
        <v>0</v>
      </c>
      <c r="M6" s="30">
        <v>0</v>
      </c>
      <c r="N6" s="22"/>
      <c r="O6" s="15">
        <f t="shared" si="0"/>
        <v>0</v>
      </c>
    </row>
    <row r="7" spans="1:15" ht="15">
      <c r="A7" s="6" t="s">
        <v>36</v>
      </c>
      <c r="B7" s="1" t="s">
        <v>4</v>
      </c>
      <c r="C7" s="25">
        <v>0</v>
      </c>
      <c r="D7" s="22">
        <v>0</v>
      </c>
      <c r="E7" s="22">
        <v>0</v>
      </c>
      <c r="F7" s="22">
        <v>0</v>
      </c>
      <c r="G7" s="35">
        <v>0</v>
      </c>
      <c r="H7" s="22">
        <v>0</v>
      </c>
      <c r="I7" s="22">
        <v>0</v>
      </c>
      <c r="J7" s="22">
        <v>0</v>
      </c>
      <c r="K7" s="22"/>
      <c r="L7" s="25">
        <v>0</v>
      </c>
      <c r="M7" s="30">
        <v>0</v>
      </c>
      <c r="N7" s="22"/>
      <c r="O7" s="15">
        <f t="shared" si="0"/>
        <v>0</v>
      </c>
    </row>
    <row r="8" spans="1:15" ht="15">
      <c r="A8" s="6" t="s">
        <v>37</v>
      </c>
      <c r="B8" s="1" t="s">
        <v>5</v>
      </c>
      <c r="C8" s="25">
        <v>0</v>
      </c>
      <c r="D8" s="22">
        <v>0</v>
      </c>
      <c r="E8" s="22">
        <v>0</v>
      </c>
      <c r="F8" s="22">
        <v>0</v>
      </c>
      <c r="G8" s="35">
        <v>0</v>
      </c>
      <c r="H8" s="22">
        <v>0</v>
      </c>
      <c r="I8" s="22">
        <v>0</v>
      </c>
      <c r="J8" s="22">
        <v>0</v>
      </c>
      <c r="K8" s="22"/>
      <c r="L8" s="25">
        <v>0</v>
      </c>
      <c r="M8" s="30">
        <v>0</v>
      </c>
      <c r="N8" s="22"/>
      <c r="O8" s="15">
        <f t="shared" si="0"/>
        <v>0</v>
      </c>
    </row>
    <row r="9" spans="1:15" ht="25.5">
      <c r="A9" s="6" t="s">
        <v>38</v>
      </c>
      <c r="B9" s="1" t="s">
        <v>6</v>
      </c>
      <c r="C9" s="25">
        <v>0</v>
      </c>
      <c r="D9" s="22">
        <v>0</v>
      </c>
      <c r="E9" s="22">
        <v>0</v>
      </c>
      <c r="F9" s="22">
        <v>0</v>
      </c>
      <c r="G9" s="35">
        <v>0.02</v>
      </c>
      <c r="H9" s="22">
        <v>0</v>
      </c>
      <c r="I9" s="22">
        <v>0</v>
      </c>
      <c r="J9" s="22">
        <v>259</v>
      </c>
      <c r="K9" s="22"/>
      <c r="L9" s="25">
        <v>0</v>
      </c>
      <c r="M9" s="30">
        <v>0</v>
      </c>
      <c r="N9" s="22"/>
      <c r="O9" s="15">
        <f t="shared" si="0"/>
        <v>259.02</v>
      </c>
    </row>
    <row r="10" spans="1:15" ht="25.5">
      <c r="A10" s="6" t="s">
        <v>39</v>
      </c>
      <c r="B10" s="1" t="s">
        <v>7</v>
      </c>
      <c r="C10" s="25">
        <v>4</v>
      </c>
      <c r="D10" s="22">
        <f>D11+D12</f>
        <v>752</v>
      </c>
      <c r="E10" s="22">
        <v>0</v>
      </c>
      <c r="F10" s="22">
        <v>0</v>
      </c>
      <c r="G10" s="35">
        <v>626.7</v>
      </c>
      <c r="H10" s="22">
        <v>1256.2440000000006</v>
      </c>
      <c r="I10" s="22">
        <f aca="true" t="shared" si="1" ref="I10">I11+I12</f>
        <v>32.27</v>
      </c>
      <c r="J10" s="22">
        <f aca="true" t="shared" si="2" ref="J10">SUM(J11:J12)</f>
        <v>0</v>
      </c>
      <c r="K10" s="22">
        <f>K11+K12</f>
        <v>98</v>
      </c>
      <c r="L10" s="25">
        <v>86</v>
      </c>
      <c r="M10" s="30">
        <f>SUM(M11:M12)</f>
        <v>9.55</v>
      </c>
      <c r="N10" s="22"/>
      <c r="O10" s="15">
        <f t="shared" si="0"/>
        <v>2864.7640000000006</v>
      </c>
    </row>
    <row r="11" spans="1:15" ht="15">
      <c r="A11" s="6" t="s">
        <v>40</v>
      </c>
      <c r="B11" s="1" t="s">
        <v>8</v>
      </c>
      <c r="C11" s="25">
        <v>0</v>
      </c>
      <c r="D11" s="22">
        <v>656</v>
      </c>
      <c r="E11" s="22">
        <v>0</v>
      </c>
      <c r="F11" s="22">
        <v>0</v>
      </c>
      <c r="G11" s="35">
        <v>619.25</v>
      </c>
      <c r="H11" s="22">
        <v>823.1589999999997</v>
      </c>
      <c r="I11" s="22">
        <v>32.27</v>
      </c>
      <c r="J11" s="22">
        <v>0</v>
      </c>
      <c r="K11" s="26">
        <v>18</v>
      </c>
      <c r="L11" s="25">
        <v>86</v>
      </c>
      <c r="M11" s="30">
        <v>0</v>
      </c>
      <c r="N11" s="22"/>
      <c r="O11" s="15">
        <f t="shared" si="0"/>
        <v>2234.6789999999996</v>
      </c>
    </row>
    <row r="12" spans="1:15" ht="15">
      <c r="A12" s="6" t="s">
        <v>41</v>
      </c>
      <c r="B12" s="1" t="s">
        <v>9</v>
      </c>
      <c r="C12" s="25">
        <v>4</v>
      </c>
      <c r="D12" s="22">
        <v>96</v>
      </c>
      <c r="E12" s="22">
        <v>0</v>
      </c>
      <c r="F12" s="22">
        <v>0</v>
      </c>
      <c r="G12" s="35">
        <v>7.45</v>
      </c>
      <c r="H12" s="22">
        <v>433.0849999999991</v>
      </c>
      <c r="I12" s="22">
        <v>0</v>
      </c>
      <c r="J12" s="22">
        <v>0</v>
      </c>
      <c r="K12" s="26">
        <v>80</v>
      </c>
      <c r="L12" s="25">
        <v>0</v>
      </c>
      <c r="M12" s="30">
        <v>9.55</v>
      </c>
      <c r="N12" s="22"/>
      <c r="O12" s="15">
        <f t="shared" si="0"/>
        <v>630.0849999999991</v>
      </c>
    </row>
    <row r="13" spans="1:15" ht="15">
      <c r="A13" s="6" t="s">
        <v>42</v>
      </c>
      <c r="B13" s="1" t="s">
        <v>10</v>
      </c>
      <c r="C13" s="25">
        <v>302</v>
      </c>
      <c r="D13" s="22">
        <f>D14+D15</f>
        <v>443</v>
      </c>
      <c r="E13" s="22">
        <v>1713</v>
      </c>
      <c r="F13" s="22">
        <v>0</v>
      </c>
      <c r="G13" s="35">
        <v>1727.9</v>
      </c>
      <c r="H13" s="22">
        <v>4374.102999999999</v>
      </c>
      <c r="I13" s="22">
        <f>I14+I15</f>
        <v>1331.963</v>
      </c>
      <c r="J13" s="22">
        <f aca="true" t="shared" si="3" ref="J13">SUM(J14:J15)</f>
        <v>268</v>
      </c>
      <c r="K13" s="22">
        <f aca="true" t="shared" si="4" ref="K13">K14+K15</f>
        <v>144</v>
      </c>
      <c r="L13" s="25">
        <v>327</v>
      </c>
      <c r="M13" s="30">
        <f>SUM(M14:M15)</f>
        <v>1129.51</v>
      </c>
      <c r="N13" s="22"/>
      <c r="O13" s="15">
        <f t="shared" si="0"/>
        <v>11760.475999999999</v>
      </c>
    </row>
    <row r="14" spans="1:15" ht="15">
      <c r="A14" s="6" t="s">
        <v>40</v>
      </c>
      <c r="B14" s="1" t="s">
        <v>11</v>
      </c>
      <c r="C14" s="25">
        <v>206</v>
      </c>
      <c r="D14" s="22">
        <v>53</v>
      </c>
      <c r="E14" s="22">
        <v>520</v>
      </c>
      <c r="F14" s="22">
        <v>0</v>
      </c>
      <c r="G14" s="35">
        <v>285.09</v>
      </c>
      <c r="H14" s="22">
        <v>3286.679</v>
      </c>
      <c r="I14" s="22">
        <v>833.956</v>
      </c>
      <c r="J14" s="22">
        <v>152</v>
      </c>
      <c r="K14" s="26">
        <v>26</v>
      </c>
      <c r="L14" s="25">
        <v>0</v>
      </c>
      <c r="M14" s="30">
        <v>988.64</v>
      </c>
      <c r="N14" s="22"/>
      <c r="O14" s="15">
        <f t="shared" si="0"/>
        <v>6351.365000000001</v>
      </c>
    </row>
    <row r="15" spans="1:15" ht="15">
      <c r="A15" s="6" t="s">
        <v>41</v>
      </c>
      <c r="B15" s="1" t="s">
        <v>12</v>
      </c>
      <c r="C15" s="25">
        <v>96</v>
      </c>
      <c r="D15" s="22">
        <v>390</v>
      </c>
      <c r="E15" s="22">
        <v>1193</v>
      </c>
      <c r="F15" s="22">
        <v>0</v>
      </c>
      <c r="G15" s="35">
        <v>1442.81</v>
      </c>
      <c r="H15" s="22">
        <v>1087.423999999999</v>
      </c>
      <c r="I15" s="22">
        <v>498.007</v>
      </c>
      <c r="J15" s="22">
        <v>116</v>
      </c>
      <c r="K15" s="26">
        <v>118</v>
      </c>
      <c r="L15" s="25">
        <v>327</v>
      </c>
      <c r="M15" s="30">
        <v>140.87</v>
      </c>
      <c r="N15" s="22"/>
      <c r="O15" s="15">
        <f t="shared" si="0"/>
        <v>5409.110999999998</v>
      </c>
    </row>
    <row r="16" spans="1:15" ht="15">
      <c r="A16" s="6" t="s">
        <v>43</v>
      </c>
      <c r="B16" s="1" t="s">
        <v>13</v>
      </c>
      <c r="C16" s="25">
        <v>306</v>
      </c>
      <c r="D16" s="22">
        <f aca="true" t="shared" si="5" ref="D16:D18">D10+D13</f>
        <v>1195</v>
      </c>
      <c r="E16" s="22">
        <v>1713</v>
      </c>
      <c r="F16" s="22">
        <v>0</v>
      </c>
      <c r="G16" s="35">
        <v>2354.6</v>
      </c>
      <c r="H16" s="22">
        <v>5630.347000000003</v>
      </c>
      <c r="I16" s="22">
        <f aca="true" t="shared" si="6" ref="I16">I17+I18</f>
        <v>1364.233</v>
      </c>
      <c r="J16" s="22">
        <f aca="true" t="shared" si="7" ref="J16">SUM(J17:J18)</f>
        <v>268</v>
      </c>
      <c r="K16" s="22">
        <f>K18+K17</f>
        <v>242</v>
      </c>
      <c r="L16" s="25">
        <v>413</v>
      </c>
      <c r="M16" s="30">
        <f>SUM(M17:M18)</f>
        <v>1139.06</v>
      </c>
      <c r="N16" s="22"/>
      <c r="O16" s="15">
        <f t="shared" si="0"/>
        <v>14625.240000000003</v>
      </c>
    </row>
    <row r="17" spans="1:15" ht="15">
      <c r="A17" s="6" t="s">
        <v>40</v>
      </c>
      <c r="B17" s="1" t="s">
        <v>14</v>
      </c>
      <c r="C17" s="25">
        <v>206</v>
      </c>
      <c r="D17" s="22">
        <f t="shared" si="5"/>
        <v>709</v>
      </c>
      <c r="E17" s="22">
        <v>520</v>
      </c>
      <c r="F17" s="22">
        <v>0</v>
      </c>
      <c r="G17" s="35">
        <v>904.34</v>
      </c>
      <c r="H17" s="22">
        <v>4109.838</v>
      </c>
      <c r="I17" s="22">
        <f aca="true" t="shared" si="8" ref="I17:I18">I11+I14</f>
        <v>866.226</v>
      </c>
      <c r="J17" s="22">
        <f aca="true" t="shared" si="9" ref="J17:J18">J11+J14</f>
        <v>152</v>
      </c>
      <c r="K17" s="27">
        <v>44</v>
      </c>
      <c r="L17" s="25">
        <v>86</v>
      </c>
      <c r="M17" s="30">
        <f aca="true" t="shared" si="10" ref="M17:M18">M11+M14</f>
        <v>988.64</v>
      </c>
      <c r="N17" s="22"/>
      <c r="O17" s="15">
        <f t="shared" si="0"/>
        <v>8586.044</v>
      </c>
    </row>
    <row r="18" spans="1:15" ht="15">
      <c r="A18" s="6" t="s">
        <v>41</v>
      </c>
      <c r="B18" s="1" t="s">
        <v>15</v>
      </c>
      <c r="C18" s="25">
        <v>100</v>
      </c>
      <c r="D18" s="22">
        <f t="shared" si="5"/>
        <v>486</v>
      </c>
      <c r="E18" s="22">
        <v>1193</v>
      </c>
      <c r="F18" s="22">
        <v>0</v>
      </c>
      <c r="G18" s="35">
        <v>1450.26</v>
      </c>
      <c r="H18" s="22">
        <v>1520.5090000000005</v>
      </c>
      <c r="I18" s="22">
        <f t="shared" si="8"/>
        <v>498.007</v>
      </c>
      <c r="J18" s="22">
        <f t="shared" si="9"/>
        <v>116</v>
      </c>
      <c r="K18" s="27">
        <v>198</v>
      </c>
      <c r="L18" s="25">
        <v>327</v>
      </c>
      <c r="M18" s="30">
        <f t="shared" si="10"/>
        <v>150.42000000000002</v>
      </c>
      <c r="N18" s="22"/>
      <c r="O18" s="15">
        <f t="shared" si="0"/>
        <v>6039.196</v>
      </c>
    </row>
    <row r="19" spans="1:15" ht="15">
      <c r="A19" s="6" t="s">
        <v>44</v>
      </c>
      <c r="B19" s="1" t="s">
        <v>16</v>
      </c>
      <c r="C19" s="25">
        <v>16441</v>
      </c>
      <c r="D19" s="22">
        <f>D20+D24+D25</f>
        <v>15641</v>
      </c>
      <c r="E19" s="22">
        <v>13731</v>
      </c>
      <c r="F19" s="22">
        <v>15711.094509999995</v>
      </c>
      <c r="G19" s="35">
        <v>12734.87</v>
      </c>
      <c r="H19" s="23">
        <f>H20+H24+H25</f>
        <v>18098.899079999996</v>
      </c>
      <c r="I19" s="22">
        <f aca="true" t="shared" si="11" ref="I19">I20+I24+I25</f>
        <v>13265.537969999998</v>
      </c>
      <c r="J19" s="22">
        <f aca="true" t="shared" si="12" ref="J19">SUM(J20,J24:J25)</f>
        <v>31860</v>
      </c>
      <c r="K19" s="22">
        <f aca="true" t="shared" si="13" ref="K19">SUM(K21:K25)</f>
        <v>24754</v>
      </c>
      <c r="L19" s="25">
        <v>10805.8</v>
      </c>
      <c r="M19" s="30">
        <f>M20+M24+M25</f>
        <v>13140.240000000002</v>
      </c>
      <c r="N19" s="36"/>
      <c r="O19" s="15">
        <f t="shared" si="0"/>
        <v>186183.44155999998</v>
      </c>
    </row>
    <row r="20" spans="1:15" ht="15">
      <c r="A20" s="6" t="s">
        <v>45</v>
      </c>
      <c r="B20" s="1" t="s">
        <v>17</v>
      </c>
      <c r="C20" s="25">
        <v>14637</v>
      </c>
      <c r="D20" s="22">
        <f>SUM(D21:D23)</f>
        <v>15641</v>
      </c>
      <c r="E20" s="22">
        <v>13731</v>
      </c>
      <c r="F20" s="22">
        <v>15711.094509999995</v>
      </c>
      <c r="G20" s="35">
        <v>12592.72</v>
      </c>
      <c r="H20" s="23">
        <f>H21+H22+H23</f>
        <v>17699.866919999997</v>
      </c>
      <c r="I20" s="22">
        <f>I21+I22+I23</f>
        <v>13265.537969999998</v>
      </c>
      <c r="J20" s="22">
        <f aca="true" t="shared" si="14" ref="J20">SUM(J21:J23)</f>
        <v>31860</v>
      </c>
      <c r="K20" s="22">
        <f aca="true" t="shared" si="15" ref="K20">K21+K22+K23</f>
        <v>24496</v>
      </c>
      <c r="L20" s="25">
        <v>10805.8</v>
      </c>
      <c r="M20" s="30">
        <f>SUM(M21:M23)</f>
        <v>13140.240000000002</v>
      </c>
      <c r="N20" s="37"/>
      <c r="O20" s="15">
        <f t="shared" si="0"/>
        <v>183580.25939999998</v>
      </c>
    </row>
    <row r="21" spans="1:15" ht="15">
      <c r="A21" s="6" t="s">
        <v>46</v>
      </c>
      <c r="B21" s="1" t="s">
        <v>18</v>
      </c>
      <c r="C21" s="25">
        <v>13412</v>
      </c>
      <c r="D21" s="22">
        <f>10281-420</f>
        <v>9861</v>
      </c>
      <c r="E21" s="22">
        <v>11758</v>
      </c>
      <c r="F21" s="22">
        <v>14486.446999999993</v>
      </c>
      <c r="G21" s="35">
        <v>8162.03</v>
      </c>
      <c r="H21" s="22">
        <v>14254.768329999997</v>
      </c>
      <c r="I21" s="22">
        <v>7887.695</v>
      </c>
      <c r="J21" s="22">
        <v>29251</v>
      </c>
      <c r="K21" s="26">
        <v>22504</v>
      </c>
      <c r="L21" s="25">
        <v>10357.8</v>
      </c>
      <c r="M21" s="30">
        <v>11022.36</v>
      </c>
      <c r="N21" s="36"/>
      <c r="O21" s="15">
        <f t="shared" si="0"/>
        <v>152957.10033</v>
      </c>
    </row>
    <row r="22" spans="1:15" ht="15">
      <c r="A22" s="6" t="s">
        <v>47</v>
      </c>
      <c r="B22" s="1" t="s">
        <v>19</v>
      </c>
      <c r="C22" s="25">
        <v>1225</v>
      </c>
      <c r="D22" s="22">
        <v>5780</v>
      </c>
      <c r="E22" s="22">
        <v>1973</v>
      </c>
      <c r="F22" s="22">
        <v>1224.6475100000016</v>
      </c>
      <c r="G22" s="35">
        <v>4430.69</v>
      </c>
      <c r="H22" s="22">
        <v>3355.0985900000005</v>
      </c>
      <c r="I22" s="22">
        <v>5377.842969999999</v>
      </c>
      <c r="J22" s="22">
        <v>2609</v>
      </c>
      <c r="K22" s="26">
        <v>1992</v>
      </c>
      <c r="L22" s="25">
        <v>448</v>
      </c>
      <c r="M22" s="30">
        <v>2117.88</v>
      </c>
      <c r="N22" s="36"/>
      <c r="O22" s="15">
        <f t="shared" si="0"/>
        <v>30533.15907</v>
      </c>
    </row>
    <row r="23" spans="1:15" ht="15">
      <c r="A23" s="38" t="s">
        <v>48</v>
      </c>
      <c r="B23" s="1" t="s">
        <v>20</v>
      </c>
      <c r="C23" s="25">
        <v>0</v>
      </c>
      <c r="D23" s="22">
        <v>0</v>
      </c>
      <c r="E23" s="22">
        <v>0</v>
      </c>
      <c r="F23" s="22">
        <v>0</v>
      </c>
      <c r="G23" s="35">
        <v>0</v>
      </c>
      <c r="H23" s="22">
        <v>90.00000000000003</v>
      </c>
      <c r="I23" s="22">
        <v>0</v>
      </c>
      <c r="J23" s="22">
        <v>0</v>
      </c>
      <c r="K23" s="26"/>
      <c r="L23" s="25">
        <v>0</v>
      </c>
      <c r="M23" s="30">
        <v>0</v>
      </c>
      <c r="N23" s="36"/>
      <c r="O23" s="15">
        <f t="shared" si="0"/>
        <v>90.00000000000003</v>
      </c>
    </row>
    <row r="24" spans="1:15" ht="15">
      <c r="A24" s="6" t="s">
        <v>49</v>
      </c>
      <c r="B24" s="1" t="s">
        <v>21</v>
      </c>
      <c r="C24" s="25">
        <v>1804</v>
      </c>
      <c r="D24" s="22">
        <v>0</v>
      </c>
      <c r="E24" s="22">
        <v>0</v>
      </c>
      <c r="F24" s="22">
        <v>0</v>
      </c>
      <c r="G24" s="35">
        <v>142.15</v>
      </c>
      <c r="H24" s="22">
        <v>399.0321600000002</v>
      </c>
      <c r="I24" s="22">
        <v>0</v>
      </c>
      <c r="J24" s="22">
        <v>0</v>
      </c>
      <c r="K24" s="26">
        <v>258</v>
      </c>
      <c r="L24" s="25">
        <v>0</v>
      </c>
      <c r="M24" s="30">
        <v>0</v>
      </c>
      <c r="N24" s="36"/>
      <c r="O24" s="15">
        <f t="shared" si="0"/>
        <v>2603.1821600000003</v>
      </c>
    </row>
    <row r="25" spans="1:15" ht="15">
      <c r="A25" s="6" t="s">
        <v>50</v>
      </c>
      <c r="B25" s="1" t="s">
        <v>22</v>
      </c>
      <c r="C25" s="25">
        <v>0</v>
      </c>
      <c r="D25" s="22">
        <v>0</v>
      </c>
      <c r="E25" s="22">
        <v>0</v>
      </c>
      <c r="F25" s="22">
        <v>0</v>
      </c>
      <c r="G25" s="35">
        <v>0</v>
      </c>
      <c r="H25" s="22">
        <v>0</v>
      </c>
      <c r="I25" s="22">
        <v>0</v>
      </c>
      <c r="J25" s="22">
        <v>0</v>
      </c>
      <c r="K25" s="26">
        <v>0</v>
      </c>
      <c r="L25" s="25">
        <v>0</v>
      </c>
      <c r="M25" s="30">
        <v>0</v>
      </c>
      <c r="N25" s="22"/>
      <c r="O25" s="15">
        <f t="shared" si="0"/>
        <v>0</v>
      </c>
    </row>
    <row r="26" spans="1:15" ht="25.5">
      <c r="A26" s="6" t="s">
        <v>51</v>
      </c>
      <c r="B26" s="1" t="s">
        <v>23</v>
      </c>
      <c r="C26" s="25">
        <v>0</v>
      </c>
      <c r="D26" s="22">
        <v>0</v>
      </c>
      <c r="E26" s="22">
        <v>0</v>
      </c>
      <c r="F26" s="22">
        <v>0</v>
      </c>
      <c r="G26" s="35">
        <v>0</v>
      </c>
      <c r="H26" s="22">
        <v>0</v>
      </c>
      <c r="I26" s="22">
        <v>0</v>
      </c>
      <c r="J26" s="22">
        <v>0</v>
      </c>
      <c r="K26" s="22">
        <v>0</v>
      </c>
      <c r="L26" s="25">
        <v>0</v>
      </c>
      <c r="M26" s="30">
        <v>0</v>
      </c>
      <c r="N26" s="22"/>
      <c r="O26" s="15">
        <f t="shared" si="0"/>
        <v>0</v>
      </c>
    </row>
    <row r="27" spans="1:15" ht="25.5">
      <c r="A27" s="6" t="s">
        <v>52</v>
      </c>
      <c r="B27" s="1" t="s">
        <v>24</v>
      </c>
      <c r="C27" s="25">
        <v>0</v>
      </c>
      <c r="D27" s="22">
        <v>0</v>
      </c>
      <c r="E27" s="22">
        <v>0</v>
      </c>
      <c r="F27" s="22">
        <v>0</v>
      </c>
      <c r="G27" s="35">
        <v>0</v>
      </c>
      <c r="H27" s="22">
        <v>0</v>
      </c>
      <c r="I27" s="22">
        <v>0</v>
      </c>
      <c r="J27" s="22">
        <v>0</v>
      </c>
      <c r="K27" s="22">
        <v>0</v>
      </c>
      <c r="L27" s="25">
        <v>0</v>
      </c>
      <c r="M27" s="30">
        <v>0</v>
      </c>
      <c r="N27" s="22"/>
      <c r="O27" s="15">
        <f t="shared" si="0"/>
        <v>0</v>
      </c>
    </row>
    <row r="28" spans="1:15" ht="25.5">
      <c r="A28" s="6" t="s">
        <v>53</v>
      </c>
      <c r="B28" s="1" t="s">
        <v>25</v>
      </c>
      <c r="C28" s="25">
        <v>19</v>
      </c>
      <c r="D28" s="22">
        <v>15</v>
      </c>
      <c r="E28" s="22">
        <v>2</v>
      </c>
      <c r="F28" s="22">
        <v>0</v>
      </c>
      <c r="G28" s="35">
        <v>0.37</v>
      </c>
      <c r="H28" s="22">
        <v>255.26800000000003</v>
      </c>
      <c r="I28" s="22">
        <v>4.44</v>
      </c>
      <c r="J28" s="22">
        <v>38</v>
      </c>
      <c r="K28" s="22">
        <v>1114</v>
      </c>
      <c r="L28" s="25">
        <v>30</v>
      </c>
      <c r="M28" s="30">
        <v>8.23</v>
      </c>
      <c r="N28" s="22"/>
      <c r="O28" s="15">
        <f t="shared" si="0"/>
        <v>1486.308</v>
      </c>
    </row>
    <row r="29" spans="1:15" ht="15">
      <c r="A29" s="6" t="s">
        <v>54</v>
      </c>
      <c r="B29" s="1" t="s">
        <v>26</v>
      </c>
      <c r="C29" s="25">
        <v>0</v>
      </c>
      <c r="D29" s="22">
        <v>0</v>
      </c>
      <c r="E29" s="22">
        <v>0</v>
      </c>
      <c r="F29" s="22">
        <v>0</v>
      </c>
      <c r="G29" s="35">
        <v>0</v>
      </c>
      <c r="H29" s="22">
        <v>0</v>
      </c>
      <c r="I29" s="22">
        <v>5.036</v>
      </c>
      <c r="J29" s="22">
        <v>0</v>
      </c>
      <c r="K29" s="22">
        <v>0</v>
      </c>
      <c r="L29" s="25">
        <v>0</v>
      </c>
      <c r="M29" s="30">
        <v>0</v>
      </c>
      <c r="N29" s="22"/>
      <c r="O29" s="15">
        <f t="shared" si="0"/>
        <v>5.036</v>
      </c>
    </row>
    <row r="30" spans="1:15" ht="15">
      <c r="A30" s="6" t="s">
        <v>55</v>
      </c>
      <c r="B30" s="1" t="s">
        <v>27</v>
      </c>
      <c r="C30" s="25">
        <v>0</v>
      </c>
      <c r="D30" s="22">
        <v>0</v>
      </c>
      <c r="E30" s="22">
        <v>0</v>
      </c>
      <c r="F30" s="22">
        <v>0</v>
      </c>
      <c r="G30" s="35">
        <v>0</v>
      </c>
      <c r="H30" s="22">
        <v>0</v>
      </c>
      <c r="I30" s="22">
        <v>0</v>
      </c>
      <c r="J30" s="22">
        <v>0</v>
      </c>
      <c r="K30" s="22"/>
      <c r="L30" s="25">
        <v>0</v>
      </c>
      <c r="M30" s="30">
        <v>0</v>
      </c>
      <c r="N30" s="22"/>
      <c r="O30" s="15">
        <f t="shared" si="0"/>
        <v>0</v>
      </c>
    </row>
    <row r="31" spans="1:15" ht="15">
      <c r="A31" s="6" t="s">
        <v>56</v>
      </c>
      <c r="B31" s="1" t="s">
        <v>28</v>
      </c>
      <c r="C31" s="25">
        <v>0</v>
      </c>
      <c r="D31" s="22">
        <v>0</v>
      </c>
      <c r="E31" s="22">
        <v>0</v>
      </c>
      <c r="F31" s="22">
        <v>0</v>
      </c>
      <c r="G31" s="35">
        <v>15.56</v>
      </c>
      <c r="H31" s="22">
        <v>37.67800000000011</v>
      </c>
      <c r="I31" s="22">
        <v>0</v>
      </c>
      <c r="J31" s="22">
        <v>0</v>
      </c>
      <c r="K31" s="22">
        <v>0</v>
      </c>
      <c r="L31" s="25">
        <v>0</v>
      </c>
      <c r="M31" s="30">
        <v>0</v>
      </c>
      <c r="N31" s="22"/>
      <c r="O31" s="15">
        <f t="shared" si="0"/>
        <v>53.23800000000011</v>
      </c>
    </row>
    <row r="32" spans="1:15" ht="15">
      <c r="A32" s="6" t="s">
        <v>57</v>
      </c>
      <c r="B32" s="1" t="s">
        <v>29</v>
      </c>
      <c r="C32" s="25">
        <v>0</v>
      </c>
      <c r="D32" s="22">
        <v>0</v>
      </c>
      <c r="E32" s="22">
        <v>0</v>
      </c>
      <c r="F32" s="22">
        <v>0</v>
      </c>
      <c r="G32" s="35">
        <v>0</v>
      </c>
      <c r="H32" s="22">
        <v>0</v>
      </c>
      <c r="I32" s="22">
        <v>0</v>
      </c>
      <c r="J32" s="22">
        <v>0</v>
      </c>
      <c r="K32" s="22">
        <v>0</v>
      </c>
      <c r="L32" s="25">
        <v>0</v>
      </c>
      <c r="M32" s="30">
        <v>0</v>
      </c>
      <c r="N32" s="22"/>
      <c r="O32" s="15">
        <f t="shared" si="0"/>
        <v>0</v>
      </c>
    </row>
    <row r="33" spans="1:15" ht="15">
      <c r="A33" s="6" t="s">
        <v>58</v>
      </c>
      <c r="B33" s="1" t="s">
        <v>30</v>
      </c>
      <c r="C33" s="25">
        <v>626</v>
      </c>
      <c r="D33" s="22">
        <v>345</v>
      </c>
      <c r="E33" s="22">
        <v>15</v>
      </c>
      <c r="F33" s="22">
        <v>16.689</v>
      </c>
      <c r="G33" s="35">
        <v>46.24</v>
      </c>
      <c r="H33" s="22">
        <v>3845.9628399999992</v>
      </c>
      <c r="I33" s="22">
        <v>5202.363559999998</v>
      </c>
      <c r="J33" s="22">
        <v>196</v>
      </c>
      <c r="K33" s="22">
        <v>62</v>
      </c>
      <c r="L33" s="25">
        <v>720</v>
      </c>
      <c r="M33" s="30">
        <v>51.72</v>
      </c>
      <c r="N33" s="22"/>
      <c r="O33" s="15">
        <f t="shared" si="0"/>
        <v>11126.975399999998</v>
      </c>
    </row>
    <row r="34" spans="1:15" ht="15">
      <c r="A34" s="8" t="s">
        <v>59</v>
      </c>
      <c r="B34" s="9" t="s">
        <v>31</v>
      </c>
      <c r="C34" s="25">
        <v>44639</v>
      </c>
      <c r="D34" s="24">
        <f>D3+D4+D5+D6+D7+D8+D9+D16+D19+D26+D27+D28+D29+D30+D31+D32+D33</f>
        <v>50187</v>
      </c>
      <c r="E34" s="22">
        <v>19277</v>
      </c>
      <c r="F34" s="22">
        <v>16335.421509999995</v>
      </c>
      <c r="G34" s="35">
        <v>36714.18</v>
      </c>
      <c r="H34" s="22">
        <v>48264.453919999956</v>
      </c>
      <c r="I34" s="22">
        <f>I3+I5+I4+I6+I7+I8+I9+I16+I19+I26+I27+I28+I29+I30+I32+I31+I33</f>
        <v>37286.69953</v>
      </c>
      <c r="J34" s="28">
        <f aca="true" t="shared" si="16" ref="J34">SUM(J3:J10,J13,J19,J26:J33)</f>
        <v>44273</v>
      </c>
      <c r="K34" s="28">
        <f>SUM(K3:K10)+K13+K19+SUM(K26:K33)</f>
        <v>37390</v>
      </c>
      <c r="L34" s="25">
        <v>17761.8</v>
      </c>
      <c r="M34" s="31">
        <f>SUM(M3:M9)+M16+M19+SUM(M26:M33)</f>
        <v>23400.81</v>
      </c>
      <c r="N34" s="22"/>
      <c r="O34" s="11">
        <f t="shared" si="0"/>
        <v>375529.3649599999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77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71</v>
      </c>
      <c r="O2" s="14" t="s">
        <v>72</v>
      </c>
    </row>
    <row r="3" spans="1:15" ht="15">
      <c r="A3" s="6" t="s">
        <v>32</v>
      </c>
      <c r="B3" s="1" t="s">
        <v>0</v>
      </c>
      <c r="C3" s="25">
        <v>2832</v>
      </c>
      <c r="D3" s="7">
        <v>6290</v>
      </c>
      <c r="E3" s="7">
        <v>274</v>
      </c>
      <c r="F3" s="7">
        <v>176.652</v>
      </c>
      <c r="G3" s="7">
        <v>3193.72</v>
      </c>
      <c r="H3" s="23">
        <v>2550.6270000000004</v>
      </c>
      <c r="I3" s="22">
        <v>3724.453</v>
      </c>
      <c r="J3" s="22">
        <v>1483</v>
      </c>
      <c r="K3" s="7">
        <v>2025</v>
      </c>
      <c r="L3" s="7">
        <v>5086</v>
      </c>
      <c r="M3" s="7">
        <v>1696.2000000000007</v>
      </c>
      <c r="N3" s="19"/>
      <c r="O3" s="15">
        <f>SUM(C3:N3)</f>
        <v>29331.652000000002</v>
      </c>
    </row>
    <row r="4" spans="1:15" ht="15">
      <c r="A4" s="6" t="s">
        <v>33</v>
      </c>
      <c r="B4" s="1" t="s">
        <v>1</v>
      </c>
      <c r="C4" s="25">
        <v>11986</v>
      </c>
      <c r="D4" s="7">
        <v>6118</v>
      </c>
      <c r="E4" s="7">
        <v>1927</v>
      </c>
      <c r="F4" s="7">
        <v>0</v>
      </c>
      <c r="G4" s="7">
        <v>7936.54</v>
      </c>
      <c r="H4" s="23">
        <v>5168.261000000001</v>
      </c>
      <c r="I4" s="22">
        <v>8881.94</v>
      </c>
      <c r="J4" s="22">
        <v>2759</v>
      </c>
      <c r="K4" s="7">
        <v>648</v>
      </c>
      <c r="L4" s="7">
        <v>0</v>
      </c>
      <c r="M4" s="7">
        <v>2467.300000000003</v>
      </c>
      <c r="N4" s="19"/>
      <c r="O4" s="15">
        <f aca="true" t="shared" si="0" ref="O4:O34">SUM(C4:N4)</f>
        <v>47892.041000000005</v>
      </c>
    </row>
    <row r="5" spans="1:15" ht="25.5">
      <c r="A5" s="6" t="s">
        <v>34</v>
      </c>
      <c r="B5" s="1" t="s">
        <v>2</v>
      </c>
      <c r="C5" s="25">
        <v>3801</v>
      </c>
      <c r="D5" s="7">
        <v>6250</v>
      </c>
      <c r="E5" s="7">
        <v>1732</v>
      </c>
      <c r="F5" s="7">
        <v>545.517</v>
      </c>
      <c r="G5" s="7">
        <v>814.56</v>
      </c>
      <c r="H5" s="23">
        <v>6934.651000000005</v>
      </c>
      <c r="I5" s="22">
        <v>4535.852</v>
      </c>
      <c r="J5" s="22">
        <v>3718</v>
      </c>
      <c r="K5" s="7">
        <v>3999</v>
      </c>
      <c r="L5" s="7">
        <v>7040</v>
      </c>
      <c r="M5" s="7">
        <v>8350.029999999999</v>
      </c>
      <c r="N5" s="19"/>
      <c r="O5" s="15">
        <f t="shared" si="0"/>
        <v>47720.61</v>
      </c>
    </row>
    <row r="6" spans="1:15" ht="25.5">
      <c r="A6" s="6" t="s">
        <v>35</v>
      </c>
      <c r="B6" s="1" t="s">
        <v>3</v>
      </c>
      <c r="C6" s="25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>
        <v>0</v>
      </c>
      <c r="K6" s="7">
        <v>0</v>
      </c>
      <c r="L6" s="7">
        <v>0</v>
      </c>
      <c r="M6" s="7">
        <v>0</v>
      </c>
      <c r="N6" s="19"/>
      <c r="O6" s="15">
        <f t="shared" si="0"/>
        <v>0</v>
      </c>
    </row>
    <row r="7" spans="1:15" ht="15">
      <c r="A7" s="6" t="s">
        <v>36</v>
      </c>
      <c r="B7" s="1" t="s">
        <v>4</v>
      </c>
      <c r="C7" s="25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>
        <v>0</v>
      </c>
      <c r="K7" s="7">
        <v>0</v>
      </c>
      <c r="L7" s="7">
        <v>0</v>
      </c>
      <c r="M7" s="7">
        <v>0</v>
      </c>
      <c r="N7" s="19"/>
      <c r="O7" s="15">
        <f t="shared" si="0"/>
        <v>0</v>
      </c>
    </row>
    <row r="8" spans="1:15" ht="15">
      <c r="A8" s="6" t="s">
        <v>37</v>
      </c>
      <c r="B8" s="1" t="s">
        <v>5</v>
      </c>
      <c r="C8" s="25">
        <v>0</v>
      </c>
      <c r="D8" s="7">
        <v>0</v>
      </c>
      <c r="E8" s="7">
        <v>0</v>
      </c>
      <c r="F8" s="7">
        <v>0</v>
      </c>
      <c r="G8" s="7">
        <v>0</v>
      </c>
      <c r="H8" s="23">
        <v>0</v>
      </c>
      <c r="I8" s="22">
        <v>0</v>
      </c>
      <c r="J8" s="22">
        <v>0</v>
      </c>
      <c r="K8" s="7">
        <v>0</v>
      </c>
      <c r="L8" s="7">
        <v>0</v>
      </c>
      <c r="M8" s="7">
        <v>0</v>
      </c>
      <c r="N8" s="19"/>
      <c r="O8" s="15">
        <f t="shared" si="0"/>
        <v>0</v>
      </c>
    </row>
    <row r="9" spans="1:15" ht="25.5">
      <c r="A9" s="6" t="s">
        <v>38</v>
      </c>
      <c r="B9" s="1" t="s">
        <v>6</v>
      </c>
      <c r="C9" s="25">
        <v>0</v>
      </c>
      <c r="D9" s="7">
        <v>0</v>
      </c>
      <c r="E9" s="7">
        <v>0</v>
      </c>
      <c r="F9" s="7">
        <v>0</v>
      </c>
      <c r="G9" s="7">
        <v>253.57</v>
      </c>
      <c r="H9" s="23">
        <v>0</v>
      </c>
      <c r="I9" s="22">
        <v>0</v>
      </c>
      <c r="J9" s="22">
        <v>0</v>
      </c>
      <c r="K9" s="7">
        <v>0</v>
      </c>
      <c r="L9" s="7">
        <v>0</v>
      </c>
      <c r="M9" s="7">
        <v>0</v>
      </c>
      <c r="N9" s="19"/>
      <c r="O9" s="15">
        <f t="shared" si="0"/>
        <v>253.57</v>
      </c>
    </row>
    <row r="10" spans="1:15" ht="25.5">
      <c r="A10" s="6" t="s">
        <v>39</v>
      </c>
      <c r="B10" s="1" t="s">
        <v>7</v>
      </c>
      <c r="C10" s="25">
        <v>0</v>
      </c>
      <c r="D10" s="7">
        <v>680</v>
      </c>
      <c r="E10" s="7">
        <v>36</v>
      </c>
      <c r="F10" s="7">
        <v>0</v>
      </c>
      <c r="G10" s="7">
        <v>15013.4</v>
      </c>
      <c r="H10" s="23">
        <v>7014.491000000002</v>
      </c>
      <c r="I10" s="22">
        <f aca="true" t="shared" si="1" ref="I10">I11+I12</f>
        <v>0</v>
      </c>
      <c r="J10" s="22">
        <f aca="true" t="shared" si="2" ref="J10">SUM(J11:J12)</f>
        <v>0</v>
      </c>
      <c r="K10" s="7">
        <v>125</v>
      </c>
      <c r="L10" s="7">
        <v>136</v>
      </c>
      <c r="M10" s="7">
        <v>335.96000000000004</v>
      </c>
      <c r="N10" s="19"/>
      <c r="O10" s="15">
        <f t="shared" si="0"/>
        <v>23340.851000000002</v>
      </c>
    </row>
    <row r="11" spans="1:15" ht="15">
      <c r="A11" s="6" t="s">
        <v>40</v>
      </c>
      <c r="B11" s="1" t="s">
        <v>8</v>
      </c>
      <c r="C11" s="25">
        <v>0</v>
      </c>
      <c r="D11" s="7">
        <v>569</v>
      </c>
      <c r="E11" s="7">
        <v>36</v>
      </c>
      <c r="F11" s="7">
        <v>0</v>
      </c>
      <c r="G11" s="7">
        <v>1494.87</v>
      </c>
      <c r="H11" s="22">
        <v>425.58399999999983</v>
      </c>
      <c r="I11" s="22">
        <v>0</v>
      </c>
      <c r="J11" s="22">
        <v>0</v>
      </c>
      <c r="K11" s="7">
        <v>9</v>
      </c>
      <c r="L11" s="7">
        <v>136</v>
      </c>
      <c r="M11" s="7">
        <v>0</v>
      </c>
      <c r="N11" s="19"/>
      <c r="O11" s="15">
        <f t="shared" si="0"/>
        <v>2670.4539999999997</v>
      </c>
    </row>
    <row r="12" spans="1:15" ht="15">
      <c r="A12" s="6" t="s">
        <v>41</v>
      </c>
      <c r="B12" s="1" t="s">
        <v>9</v>
      </c>
      <c r="C12" s="25">
        <v>0</v>
      </c>
      <c r="D12" s="7">
        <v>111</v>
      </c>
      <c r="E12" s="7">
        <v>0</v>
      </c>
      <c r="F12" s="7">
        <v>0</v>
      </c>
      <c r="G12" s="7">
        <v>13518.53</v>
      </c>
      <c r="H12" s="22">
        <v>6588.906999999999</v>
      </c>
      <c r="I12" s="22">
        <v>0</v>
      </c>
      <c r="J12" s="22">
        <v>0</v>
      </c>
      <c r="K12" s="7">
        <v>116</v>
      </c>
      <c r="L12" s="7">
        <v>0</v>
      </c>
      <c r="M12" s="7">
        <v>335.96000000000004</v>
      </c>
      <c r="N12" s="19"/>
      <c r="O12" s="15">
        <f t="shared" si="0"/>
        <v>20670.396999999997</v>
      </c>
    </row>
    <row r="13" spans="1:15" ht="15">
      <c r="A13" s="6" t="s">
        <v>42</v>
      </c>
      <c r="B13" s="1" t="s">
        <v>10</v>
      </c>
      <c r="C13" s="25">
        <v>134</v>
      </c>
      <c r="D13" s="7">
        <v>1217</v>
      </c>
      <c r="E13" s="7">
        <v>4099</v>
      </c>
      <c r="F13" s="7">
        <v>0</v>
      </c>
      <c r="G13" s="7">
        <v>2639.54</v>
      </c>
      <c r="H13" s="23">
        <v>4030.454000000005</v>
      </c>
      <c r="I13" s="22">
        <f>I14+I15</f>
        <v>1815.784</v>
      </c>
      <c r="J13" s="22">
        <f aca="true" t="shared" si="3" ref="J13">SUM(J14:J15)</f>
        <v>693</v>
      </c>
      <c r="K13" s="7">
        <v>2849</v>
      </c>
      <c r="L13" s="7">
        <v>115</v>
      </c>
      <c r="M13" s="7">
        <v>576.1199999999995</v>
      </c>
      <c r="N13" s="19"/>
      <c r="O13" s="15">
        <f t="shared" si="0"/>
        <v>18168.898000000005</v>
      </c>
    </row>
    <row r="14" spans="1:15" ht="15">
      <c r="A14" s="6" t="s">
        <v>40</v>
      </c>
      <c r="B14" s="1" t="s">
        <v>11</v>
      </c>
      <c r="C14" s="25">
        <v>111</v>
      </c>
      <c r="D14" s="7">
        <v>281</v>
      </c>
      <c r="E14" s="7">
        <v>291</v>
      </c>
      <c r="F14" s="7">
        <v>0</v>
      </c>
      <c r="G14" s="7">
        <v>233.83</v>
      </c>
      <c r="H14" s="22">
        <v>2634.5870000000014</v>
      </c>
      <c r="I14" s="22">
        <v>600.077</v>
      </c>
      <c r="J14" s="22">
        <v>96</v>
      </c>
      <c r="K14" s="7">
        <v>84</v>
      </c>
      <c r="L14" s="7">
        <v>0</v>
      </c>
      <c r="M14" s="7">
        <v>14.699999999999932</v>
      </c>
      <c r="N14" s="19"/>
      <c r="O14" s="15">
        <f t="shared" si="0"/>
        <v>4346.194000000001</v>
      </c>
    </row>
    <row r="15" spans="1:15" ht="15">
      <c r="A15" s="6" t="s">
        <v>41</v>
      </c>
      <c r="B15" s="1" t="s">
        <v>12</v>
      </c>
      <c r="C15" s="25">
        <v>24</v>
      </c>
      <c r="D15" s="7">
        <v>936</v>
      </c>
      <c r="E15" s="7">
        <v>3808</v>
      </c>
      <c r="F15" s="7">
        <v>0</v>
      </c>
      <c r="G15" s="7">
        <v>2405.71</v>
      </c>
      <c r="H15" s="22">
        <v>1395.867000000001</v>
      </c>
      <c r="I15" s="22">
        <v>1215.707</v>
      </c>
      <c r="J15" s="22">
        <v>597</v>
      </c>
      <c r="K15" s="7">
        <v>2765</v>
      </c>
      <c r="L15" s="7">
        <v>115</v>
      </c>
      <c r="M15" s="7">
        <v>561.4199999999996</v>
      </c>
      <c r="N15" s="19"/>
      <c r="O15" s="15">
        <f t="shared" si="0"/>
        <v>13823.704000000002</v>
      </c>
    </row>
    <row r="16" spans="1:15" ht="15">
      <c r="A16" s="6" t="s">
        <v>43</v>
      </c>
      <c r="B16" s="1" t="s">
        <v>13</v>
      </c>
      <c r="C16" s="25">
        <v>134</v>
      </c>
      <c r="D16" s="7">
        <v>1897</v>
      </c>
      <c r="E16" s="7">
        <v>4135</v>
      </c>
      <c r="F16" s="7">
        <v>0</v>
      </c>
      <c r="G16" s="7">
        <v>17652.94</v>
      </c>
      <c r="H16" s="23">
        <v>11044.944999999996</v>
      </c>
      <c r="I16" s="22">
        <f aca="true" t="shared" si="4" ref="I16">I17+I18</f>
        <v>1815.784</v>
      </c>
      <c r="J16" s="22">
        <f aca="true" t="shared" si="5" ref="J16">SUM(J17:J18)</f>
        <v>693</v>
      </c>
      <c r="K16" s="7">
        <v>2974</v>
      </c>
      <c r="L16" s="7">
        <v>251</v>
      </c>
      <c r="M16" s="7">
        <v>912.0799999999996</v>
      </c>
      <c r="N16" s="19"/>
      <c r="O16" s="15">
        <f t="shared" si="0"/>
        <v>41509.748999999996</v>
      </c>
    </row>
    <row r="17" spans="1:15" ht="15">
      <c r="A17" s="6" t="s">
        <v>40</v>
      </c>
      <c r="B17" s="1" t="s">
        <v>14</v>
      </c>
      <c r="C17" s="25">
        <v>111</v>
      </c>
      <c r="D17" s="7">
        <v>850</v>
      </c>
      <c r="E17" s="7">
        <v>327</v>
      </c>
      <c r="F17" s="7">
        <v>0</v>
      </c>
      <c r="G17" s="7">
        <v>1728.7</v>
      </c>
      <c r="H17" s="22">
        <v>3060.1709999999985</v>
      </c>
      <c r="I17" s="22">
        <v>600.077</v>
      </c>
      <c r="J17" s="22">
        <f aca="true" t="shared" si="6" ref="J17:J18">J11+J14</f>
        <v>96</v>
      </c>
      <c r="K17" s="7">
        <v>93</v>
      </c>
      <c r="L17" s="7">
        <v>136</v>
      </c>
      <c r="M17" s="7">
        <v>14.699999999999932</v>
      </c>
      <c r="N17" s="19"/>
      <c r="O17" s="15">
        <f t="shared" si="0"/>
        <v>7016.647999999998</v>
      </c>
    </row>
    <row r="18" spans="1:15" ht="15">
      <c r="A18" s="6" t="s">
        <v>41</v>
      </c>
      <c r="B18" s="1" t="s">
        <v>15</v>
      </c>
      <c r="C18" s="25">
        <v>24</v>
      </c>
      <c r="D18" s="7">
        <v>1047</v>
      </c>
      <c r="E18" s="7">
        <v>3808</v>
      </c>
      <c r="F18" s="7">
        <v>0</v>
      </c>
      <c r="G18" s="7">
        <v>15924.24</v>
      </c>
      <c r="H18" s="22">
        <v>7984.773999999999</v>
      </c>
      <c r="I18" s="22">
        <v>1215.707</v>
      </c>
      <c r="J18" s="22">
        <f t="shared" si="6"/>
        <v>597</v>
      </c>
      <c r="K18" s="7">
        <v>2881</v>
      </c>
      <c r="L18" s="7">
        <v>115</v>
      </c>
      <c r="M18" s="7">
        <v>897.3799999999997</v>
      </c>
      <c r="N18" s="19"/>
      <c r="O18" s="15">
        <f t="shared" si="0"/>
        <v>34494.10099999999</v>
      </c>
    </row>
    <row r="19" spans="1:15" ht="15">
      <c r="A19" s="6" t="s">
        <v>44</v>
      </c>
      <c r="B19" s="1" t="s">
        <v>16</v>
      </c>
      <c r="C19" s="25">
        <v>17002</v>
      </c>
      <c r="D19" s="7">
        <v>16082</v>
      </c>
      <c r="E19" s="7">
        <v>8176</v>
      </c>
      <c r="F19" s="7">
        <v>46916.48938</v>
      </c>
      <c r="G19" s="7">
        <v>6729.93</v>
      </c>
      <c r="H19" s="23">
        <f>H20+H24+H25</f>
        <v>13445.42579</v>
      </c>
      <c r="I19" s="22">
        <f aca="true" t="shared" si="7" ref="I19">I20+I24+I25</f>
        <v>19257.98763</v>
      </c>
      <c r="J19" s="22">
        <f aca="true" t="shared" si="8" ref="J19">SUM(J20,J24:J25)</f>
        <v>25842</v>
      </c>
      <c r="K19" s="7">
        <v>16685</v>
      </c>
      <c r="L19" s="7">
        <v>10931</v>
      </c>
      <c r="M19" s="7">
        <v>21317.979999999996</v>
      </c>
      <c r="N19" s="19"/>
      <c r="O19" s="15">
        <f t="shared" si="0"/>
        <v>202385.8128</v>
      </c>
    </row>
    <row r="20" spans="1:15" ht="15">
      <c r="A20" s="6" t="s">
        <v>45</v>
      </c>
      <c r="B20" s="1" t="s">
        <v>17</v>
      </c>
      <c r="C20" s="25">
        <v>17095</v>
      </c>
      <c r="D20" s="7">
        <v>16082</v>
      </c>
      <c r="E20" s="7">
        <v>8112</v>
      </c>
      <c r="F20" s="7">
        <v>46916.48938</v>
      </c>
      <c r="G20" s="7">
        <v>6728.58</v>
      </c>
      <c r="H20" s="23">
        <f>H21+H22+H23</f>
        <v>13355.19579</v>
      </c>
      <c r="I20" s="22">
        <f aca="true" t="shared" si="9" ref="I20">I21+I22+I23</f>
        <v>18540.32563</v>
      </c>
      <c r="J20" s="22">
        <f aca="true" t="shared" si="10" ref="J20">SUM(J21:J23)</f>
        <v>25820</v>
      </c>
      <c r="K20" s="7">
        <v>16665</v>
      </c>
      <c r="L20" s="7">
        <v>10912</v>
      </c>
      <c r="M20" s="7">
        <v>21317.979999999996</v>
      </c>
      <c r="N20" s="19"/>
      <c r="O20" s="15">
        <f t="shared" si="0"/>
        <v>201544.5708</v>
      </c>
    </row>
    <row r="21" spans="1:15" ht="15">
      <c r="A21" s="6" t="s">
        <v>46</v>
      </c>
      <c r="B21" s="1" t="s">
        <v>18</v>
      </c>
      <c r="C21" s="25">
        <v>14515</v>
      </c>
      <c r="D21" s="7">
        <v>15093</v>
      </c>
      <c r="E21" s="7">
        <v>6995</v>
      </c>
      <c r="F21" s="7">
        <v>6456.173</v>
      </c>
      <c r="G21" s="7">
        <v>6109.38</v>
      </c>
      <c r="H21" s="22">
        <v>12002.43993</v>
      </c>
      <c r="I21" s="22">
        <v>13809.32563</v>
      </c>
      <c r="J21" s="22">
        <v>23347</v>
      </c>
      <c r="K21" s="7">
        <v>16645</v>
      </c>
      <c r="L21" s="7">
        <v>10356</v>
      </c>
      <c r="M21" s="7">
        <v>19918.559999999998</v>
      </c>
      <c r="N21" s="19"/>
      <c r="O21" s="15">
        <f t="shared" si="0"/>
        <v>145246.87855999998</v>
      </c>
    </row>
    <row r="22" spans="1:15" ht="15">
      <c r="A22" s="6" t="s">
        <v>47</v>
      </c>
      <c r="B22" s="1" t="s">
        <v>19</v>
      </c>
      <c r="C22" s="25">
        <v>2580</v>
      </c>
      <c r="D22" s="7">
        <v>989</v>
      </c>
      <c r="E22" s="7">
        <v>1117</v>
      </c>
      <c r="F22" s="7">
        <v>40460.31638</v>
      </c>
      <c r="G22" s="7">
        <v>618.93</v>
      </c>
      <c r="H22" s="22">
        <v>1352.7558599999993</v>
      </c>
      <c r="I22" s="22">
        <v>4731</v>
      </c>
      <c r="J22" s="22">
        <v>2473</v>
      </c>
      <c r="K22" s="7">
        <v>20</v>
      </c>
      <c r="L22" s="7">
        <v>556</v>
      </c>
      <c r="M22" s="7">
        <v>1399.4199999999983</v>
      </c>
      <c r="N22" s="19"/>
      <c r="O22" s="15">
        <f t="shared" si="0"/>
        <v>56297.42223999999</v>
      </c>
    </row>
    <row r="23" spans="1:15" ht="15">
      <c r="A23" s="38" t="s">
        <v>48</v>
      </c>
      <c r="B23" s="1" t="s">
        <v>20</v>
      </c>
      <c r="C23" s="25">
        <v>0</v>
      </c>
      <c r="D23" s="7">
        <v>0</v>
      </c>
      <c r="E23" s="7">
        <v>0</v>
      </c>
      <c r="F23" s="7">
        <v>0</v>
      </c>
      <c r="G23" s="7">
        <v>0.27</v>
      </c>
      <c r="H23" s="22">
        <v>0</v>
      </c>
      <c r="I23" s="22">
        <v>0</v>
      </c>
      <c r="J23" s="22">
        <v>0</v>
      </c>
      <c r="K23" s="7">
        <v>0</v>
      </c>
      <c r="L23" s="7">
        <v>0</v>
      </c>
      <c r="M23" s="7">
        <v>0</v>
      </c>
      <c r="N23" s="19"/>
      <c r="O23" s="15">
        <f t="shared" si="0"/>
        <v>0.27</v>
      </c>
    </row>
    <row r="24" spans="1:15" ht="15">
      <c r="A24" s="6" t="s">
        <v>49</v>
      </c>
      <c r="B24" s="1" t="s">
        <v>21</v>
      </c>
      <c r="C24" s="25">
        <v>0</v>
      </c>
      <c r="D24" s="7">
        <v>0</v>
      </c>
      <c r="E24" s="7">
        <v>64</v>
      </c>
      <c r="F24" s="7">
        <v>0</v>
      </c>
      <c r="G24" s="7">
        <v>1.35</v>
      </c>
      <c r="H24" s="22">
        <v>90.23000000000002</v>
      </c>
      <c r="I24" s="22">
        <v>717.662</v>
      </c>
      <c r="J24" s="22">
        <v>22</v>
      </c>
      <c r="K24" s="7">
        <v>20</v>
      </c>
      <c r="L24" s="7">
        <v>19</v>
      </c>
      <c r="M24" s="7">
        <v>0</v>
      </c>
      <c r="N24" s="19"/>
      <c r="O24" s="15">
        <f t="shared" si="0"/>
        <v>934.2420000000001</v>
      </c>
    </row>
    <row r="25" spans="1:15" ht="15">
      <c r="A25" s="6" t="s">
        <v>50</v>
      </c>
      <c r="B25" s="1" t="s">
        <v>22</v>
      </c>
      <c r="C25" s="25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>
        <v>0</v>
      </c>
      <c r="K25" s="7">
        <v>0</v>
      </c>
      <c r="L25" s="7">
        <v>0</v>
      </c>
      <c r="M25" s="7">
        <v>0</v>
      </c>
      <c r="N25" s="19"/>
      <c r="O25" s="15">
        <f t="shared" si="0"/>
        <v>0</v>
      </c>
    </row>
    <row r="26" spans="1:15" ht="25.5">
      <c r="A26" s="6" t="s">
        <v>51</v>
      </c>
      <c r="B26" s="1" t="s">
        <v>23</v>
      </c>
      <c r="C26" s="25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0</v>
      </c>
      <c r="J26" s="22">
        <v>0</v>
      </c>
      <c r="K26" s="7">
        <v>0</v>
      </c>
      <c r="L26" s="7">
        <v>0</v>
      </c>
      <c r="M26" s="7">
        <v>0</v>
      </c>
      <c r="N26" s="19"/>
      <c r="O26" s="15">
        <f t="shared" si="0"/>
        <v>0</v>
      </c>
    </row>
    <row r="27" spans="1:15" ht="25.5">
      <c r="A27" s="6" t="s">
        <v>52</v>
      </c>
      <c r="B27" s="1" t="s">
        <v>24</v>
      </c>
      <c r="C27" s="25">
        <v>0</v>
      </c>
      <c r="D27" s="7">
        <v>0</v>
      </c>
      <c r="E27" s="7">
        <v>0</v>
      </c>
      <c r="F27" s="7">
        <v>0</v>
      </c>
      <c r="G27" s="7">
        <v>0</v>
      </c>
      <c r="H27" s="23">
        <v>0</v>
      </c>
      <c r="I27" s="22">
        <v>0</v>
      </c>
      <c r="J27" s="22">
        <v>0</v>
      </c>
      <c r="K27" s="7">
        <v>0</v>
      </c>
      <c r="L27" s="7">
        <v>0</v>
      </c>
      <c r="M27" s="7">
        <v>0</v>
      </c>
      <c r="N27" s="19"/>
      <c r="O27" s="15">
        <f t="shared" si="0"/>
        <v>0</v>
      </c>
    </row>
    <row r="28" spans="1:15" ht="25.5">
      <c r="A28" s="6" t="s">
        <v>53</v>
      </c>
      <c r="B28" s="1" t="s">
        <v>25</v>
      </c>
      <c r="C28" s="25">
        <v>35</v>
      </c>
      <c r="D28" s="7">
        <v>37</v>
      </c>
      <c r="E28" s="7">
        <v>277</v>
      </c>
      <c r="F28" s="7">
        <v>0</v>
      </c>
      <c r="G28" s="7">
        <v>187.54</v>
      </c>
      <c r="H28" s="23">
        <v>15.128999999999905</v>
      </c>
      <c r="I28" s="22">
        <v>45</v>
      </c>
      <c r="J28" s="22">
        <v>3</v>
      </c>
      <c r="K28" s="7">
        <v>70</v>
      </c>
      <c r="L28" s="7">
        <v>69</v>
      </c>
      <c r="M28" s="7">
        <v>0</v>
      </c>
      <c r="N28" s="19"/>
      <c r="O28" s="15">
        <f t="shared" si="0"/>
        <v>738.6689999999999</v>
      </c>
    </row>
    <row r="29" spans="1:15" ht="15">
      <c r="A29" s="6" t="s">
        <v>54</v>
      </c>
      <c r="B29" s="1" t="s">
        <v>26</v>
      </c>
      <c r="C29" s="25">
        <v>0</v>
      </c>
      <c r="D29" s="7">
        <v>0</v>
      </c>
      <c r="E29" s="7">
        <v>0</v>
      </c>
      <c r="F29" s="7">
        <v>0</v>
      </c>
      <c r="G29" s="7">
        <v>0</v>
      </c>
      <c r="H29" s="23">
        <v>0</v>
      </c>
      <c r="I29" s="22">
        <v>3.171</v>
      </c>
      <c r="J29" s="22">
        <v>0</v>
      </c>
      <c r="K29" s="7">
        <v>0</v>
      </c>
      <c r="L29" s="7">
        <v>0</v>
      </c>
      <c r="M29" s="7">
        <v>0</v>
      </c>
      <c r="N29" s="19"/>
      <c r="O29" s="15">
        <f t="shared" si="0"/>
        <v>3.171</v>
      </c>
    </row>
    <row r="30" spans="1:15" ht="15">
      <c r="A30" s="6" t="s">
        <v>55</v>
      </c>
      <c r="B30" s="1" t="s">
        <v>27</v>
      </c>
      <c r="C30" s="25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>
        <v>0</v>
      </c>
      <c r="K30" s="7">
        <v>0</v>
      </c>
      <c r="L30" s="7">
        <v>0</v>
      </c>
      <c r="M30" s="7">
        <v>0</v>
      </c>
      <c r="N30" s="19"/>
      <c r="O30" s="15">
        <f t="shared" si="0"/>
        <v>0</v>
      </c>
    </row>
    <row r="31" spans="1:15" ht="15">
      <c r="A31" s="6" t="s">
        <v>56</v>
      </c>
      <c r="B31" s="1" t="s">
        <v>28</v>
      </c>
      <c r="C31" s="25">
        <v>0</v>
      </c>
      <c r="D31" s="7">
        <v>0</v>
      </c>
      <c r="E31" s="7">
        <v>0</v>
      </c>
      <c r="F31" s="7">
        <v>0</v>
      </c>
      <c r="G31" s="7">
        <v>-3.33</v>
      </c>
      <c r="H31" s="23">
        <v>0</v>
      </c>
      <c r="I31" s="22">
        <v>0</v>
      </c>
      <c r="J31" s="22">
        <v>0</v>
      </c>
      <c r="K31" s="7">
        <v>0</v>
      </c>
      <c r="L31" s="7">
        <v>0</v>
      </c>
      <c r="M31" s="7">
        <v>0</v>
      </c>
      <c r="N31" s="19"/>
      <c r="O31" s="15">
        <f t="shared" si="0"/>
        <v>-3.33</v>
      </c>
    </row>
    <row r="32" spans="1:15" ht="15">
      <c r="A32" s="6" t="s">
        <v>57</v>
      </c>
      <c r="B32" s="1" t="s">
        <v>29</v>
      </c>
      <c r="C32" s="25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>
        <v>0</v>
      </c>
      <c r="K32" s="7">
        <v>0</v>
      </c>
      <c r="L32" s="7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58</v>
      </c>
      <c r="B33" s="1" t="s">
        <v>30</v>
      </c>
      <c r="C33" s="25">
        <v>895</v>
      </c>
      <c r="D33" s="7">
        <v>88</v>
      </c>
      <c r="E33" s="7">
        <v>15</v>
      </c>
      <c r="F33" s="7">
        <v>28</v>
      </c>
      <c r="G33" s="7">
        <v>26.65</v>
      </c>
      <c r="H33" s="23">
        <v>833.8249500000002</v>
      </c>
      <c r="I33" s="22">
        <v>868.0183000000001</v>
      </c>
      <c r="J33" s="22">
        <v>26</v>
      </c>
      <c r="K33" s="7">
        <v>136</v>
      </c>
      <c r="L33" s="7">
        <v>61</v>
      </c>
      <c r="M33" s="7">
        <v>537.9899999999999</v>
      </c>
      <c r="N33" s="19"/>
      <c r="O33" s="15">
        <f t="shared" si="0"/>
        <v>3515.48325</v>
      </c>
    </row>
    <row r="34" spans="1:15" ht="15">
      <c r="A34" s="8" t="s">
        <v>59</v>
      </c>
      <c r="B34" s="9" t="s">
        <v>31</v>
      </c>
      <c r="C34" s="25">
        <v>38036</v>
      </c>
      <c r="D34" s="10">
        <v>36762</v>
      </c>
      <c r="E34" s="10">
        <v>16536</v>
      </c>
      <c r="F34" s="10">
        <v>47666.825379999995</v>
      </c>
      <c r="G34" s="10">
        <v>36792.12</v>
      </c>
      <c r="H34" s="23">
        <v>39992.86374</v>
      </c>
      <c r="I34" s="22">
        <f>I3+I5+I4+I6+I7+I8+I9+I16+I19+I26+I27+I28+I29+I30+I32+I31+I33</f>
        <v>39132.205930000004</v>
      </c>
      <c r="J34" s="24">
        <f aca="true" t="shared" si="11" ref="J34">SUM(J3:J10,J13,J19,J26:J33)</f>
        <v>34524</v>
      </c>
      <c r="K34" s="10">
        <v>26537</v>
      </c>
      <c r="L34" s="10">
        <v>23438</v>
      </c>
      <c r="M34" s="10">
        <v>35281.579999999994</v>
      </c>
      <c r="N34" s="20"/>
      <c r="O34" s="11">
        <f t="shared" si="0"/>
        <v>374698.59505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75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71</v>
      </c>
      <c r="O2" s="14" t="s">
        <v>72</v>
      </c>
    </row>
    <row r="3" spans="1:15" ht="15">
      <c r="A3" s="6" t="s">
        <v>32</v>
      </c>
      <c r="B3" s="1" t="s">
        <v>0</v>
      </c>
      <c r="C3" s="25">
        <v>10919</v>
      </c>
      <c r="D3" s="22">
        <v>4664</v>
      </c>
      <c r="E3" s="22">
        <v>2565</v>
      </c>
      <c r="F3" s="22">
        <v>6506</v>
      </c>
      <c r="G3" s="35">
        <v>2833</v>
      </c>
      <c r="H3" s="22">
        <v>12109</v>
      </c>
      <c r="I3" s="22">
        <v>4380</v>
      </c>
      <c r="J3" s="22">
        <v>5591</v>
      </c>
      <c r="K3" s="22">
        <v>7071</v>
      </c>
      <c r="L3" s="25">
        <v>5521</v>
      </c>
      <c r="M3" s="32">
        <v>5498</v>
      </c>
      <c r="N3" s="22">
        <v>950</v>
      </c>
      <c r="O3" s="15">
        <f>SUM(C3:N3)</f>
        <v>68607</v>
      </c>
    </row>
    <row r="4" spans="1:15" ht="15">
      <c r="A4" s="6" t="s">
        <v>33</v>
      </c>
      <c r="B4" s="1" t="s">
        <v>1</v>
      </c>
      <c r="C4" s="25">
        <v>356</v>
      </c>
      <c r="D4" s="22">
        <v>113</v>
      </c>
      <c r="E4" s="22">
        <v>22</v>
      </c>
      <c r="F4" s="22">
        <v>0</v>
      </c>
      <c r="G4" s="35">
        <v>18</v>
      </c>
      <c r="H4" s="22">
        <v>625</v>
      </c>
      <c r="I4" s="22">
        <v>1042</v>
      </c>
      <c r="J4" s="22">
        <v>43</v>
      </c>
      <c r="K4" s="22">
        <v>33</v>
      </c>
      <c r="L4" s="25">
        <v>0</v>
      </c>
      <c r="M4" s="32">
        <v>7</v>
      </c>
      <c r="N4" s="22">
        <v>0</v>
      </c>
      <c r="O4" s="15">
        <f aca="true" t="shared" si="0" ref="O4:O34">SUM(C4:N4)</f>
        <v>2259</v>
      </c>
    </row>
    <row r="5" spans="1:15" ht="25.5">
      <c r="A5" s="6" t="s">
        <v>34</v>
      </c>
      <c r="B5" s="1" t="s">
        <v>2</v>
      </c>
      <c r="C5" s="25">
        <v>378</v>
      </c>
      <c r="D5" s="22">
        <v>430</v>
      </c>
      <c r="E5" s="22">
        <v>789</v>
      </c>
      <c r="F5" s="22">
        <v>110</v>
      </c>
      <c r="G5" s="35">
        <v>247</v>
      </c>
      <c r="H5" s="22">
        <v>762</v>
      </c>
      <c r="I5" s="22">
        <v>545</v>
      </c>
      <c r="J5" s="22">
        <v>269</v>
      </c>
      <c r="K5" s="22">
        <v>377</v>
      </c>
      <c r="L5" s="25">
        <v>531</v>
      </c>
      <c r="M5" s="32">
        <v>392</v>
      </c>
      <c r="N5" s="22">
        <v>42</v>
      </c>
      <c r="O5" s="15">
        <f t="shared" si="0"/>
        <v>4872</v>
      </c>
    </row>
    <row r="6" spans="1:15" ht="25.5">
      <c r="A6" s="6" t="s">
        <v>35</v>
      </c>
      <c r="B6" s="1" t="s">
        <v>3</v>
      </c>
      <c r="C6" s="25">
        <v>0</v>
      </c>
      <c r="D6" s="22">
        <v>0</v>
      </c>
      <c r="E6" s="22">
        <v>0</v>
      </c>
      <c r="F6" s="22">
        <v>0</v>
      </c>
      <c r="G6" s="35">
        <v>0</v>
      </c>
      <c r="H6" s="22">
        <v>0</v>
      </c>
      <c r="I6" s="22">
        <v>0</v>
      </c>
      <c r="J6" s="22">
        <v>0</v>
      </c>
      <c r="K6" s="22">
        <v>0</v>
      </c>
      <c r="L6" s="25">
        <v>0</v>
      </c>
      <c r="M6" s="32">
        <v>0</v>
      </c>
      <c r="N6" s="22">
        <v>0</v>
      </c>
      <c r="O6" s="15">
        <f t="shared" si="0"/>
        <v>0</v>
      </c>
    </row>
    <row r="7" spans="1:15" ht="15">
      <c r="A7" s="6" t="s">
        <v>36</v>
      </c>
      <c r="B7" s="1" t="s">
        <v>4</v>
      </c>
      <c r="C7" s="25">
        <v>0</v>
      </c>
      <c r="D7" s="22">
        <v>0</v>
      </c>
      <c r="E7" s="22">
        <v>0</v>
      </c>
      <c r="F7" s="22">
        <v>0</v>
      </c>
      <c r="G7" s="35">
        <v>0</v>
      </c>
      <c r="H7" s="22">
        <v>0</v>
      </c>
      <c r="I7" s="22">
        <v>0</v>
      </c>
      <c r="J7" s="22">
        <v>0</v>
      </c>
      <c r="K7" s="22">
        <v>0</v>
      </c>
      <c r="L7" s="25">
        <v>0</v>
      </c>
      <c r="M7" s="32">
        <v>0</v>
      </c>
      <c r="N7" s="22">
        <v>0</v>
      </c>
      <c r="O7" s="15">
        <f t="shared" si="0"/>
        <v>0</v>
      </c>
    </row>
    <row r="8" spans="1:15" ht="15">
      <c r="A8" s="6" t="s">
        <v>37</v>
      </c>
      <c r="B8" s="1" t="s">
        <v>5</v>
      </c>
      <c r="C8" s="25">
        <v>0</v>
      </c>
      <c r="D8" s="22">
        <v>2</v>
      </c>
      <c r="E8" s="22">
        <v>0</v>
      </c>
      <c r="F8" s="22">
        <v>0</v>
      </c>
      <c r="G8" s="35">
        <v>0</v>
      </c>
      <c r="H8" s="22">
        <v>3</v>
      </c>
      <c r="I8" s="22">
        <v>0</v>
      </c>
      <c r="J8" s="22">
        <v>0</v>
      </c>
      <c r="K8" s="22">
        <v>0</v>
      </c>
      <c r="L8" s="25">
        <v>1</v>
      </c>
      <c r="M8" s="32">
        <v>0</v>
      </c>
      <c r="N8" s="22">
        <v>0</v>
      </c>
      <c r="O8" s="15">
        <f t="shared" si="0"/>
        <v>6</v>
      </c>
    </row>
    <row r="9" spans="1:15" ht="25.5">
      <c r="A9" s="6" t="s">
        <v>38</v>
      </c>
      <c r="B9" s="1" t="s">
        <v>6</v>
      </c>
      <c r="C9" s="25">
        <v>2</v>
      </c>
      <c r="D9" s="22">
        <v>56</v>
      </c>
      <c r="E9" s="22">
        <v>27</v>
      </c>
      <c r="F9" s="22">
        <v>0</v>
      </c>
      <c r="G9" s="35">
        <v>12</v>
      </c>
      <c r="H9" s="22">
        <v>12</v>
      </c>
      <c r="I9" s="22">
        <v>83</v>
      </c>
      <c r="J9" s="22">
        <v>13</v>
      </c>
      <c r="K9" s="22">
        <v>16</v>
      </c>
      <c r="L9" s="25">
        <v>21</v>
      </c>
      <c r="M9" s="32">
        <v>3</v>
      </c>
      <c r="N9" s="22">
        <v>0</v>
      </c>
      <c r="O9" s="15">
        <f t="shared" si="0"/>
        <v>245</v>
      </c>
    </row>
    <row r="10" spans="1:15" ht="25.5">
      <c r="A10" s="6" t="s">
        <v>39</v>
      </c>
      <c r="B10" s="1" t="s">
        <v>7</v>
      </c>
      <c r="C10" s="25">
        <v>2160</v>
      </c>
      <c r="D10" s="22">
        <f>D11+D12</f>
        <v>1047</v>
      </c>
      <c r="E10" s="22">
        <v>373</v>
      </c>
      <c r="F10" s="22">
        <v>109</v>
      </c>
      <c r="G10" s="35">
        <v>818</v>
      </c>
      <c r="H10" s="22">
        <v>1976</v>
      </c>
      <c r="I10" s="22">
        <f>I11+I12</f>
        <v>1851</v>
      </c>
      <c r="J10" s="22">
        <f>SUM(J11:J12)</f>
        <v>290</v>
      </c>
      <c r="K10" s="22">
        <v>409</v>
      </c>
      <c r="L10" s="25">
        <v>488</v>
      </c>
      <c r="M10" s="32">
        <f>SUM(M11:M12)</f>
        <v>536</v>
      </c>
      <c r="N10" s="22">
        <v>28</v>
      </c>
      <c r="O10" s="15">
        <f t="shared" si="0"/>
        <v>10085</v>
      </c>
    </row>
    <row r="11" spans="1:15" ht="15">
      <c r="A11" s="6" t="s">
        <v>40</v>
      </c>
      <c r="B11" s="1" t="s">
        <v>8</v>
      </c>
      <c r="C11" s="25">
        <v>2053</v>
      </c>
      <c r="D11" s="22">
        <v>795</v>
      </c>
      <c r="E11" s="22">
        <v>311</v>
      </c>
      <c r="F11" s="22">
        <v>93</v>
      </c>
      <c r="G11" s="35">
        <v>670</v>
      </c>
      <c r="H11" s="22">
        <v>1557</v>
      </c>
      <c r="I11" s="22">
        <v>1674</v>
      </c>
      <c r="J11" s="22">
        <v>203</v>
      </c>
      <c r="K11" s="26">
        <v>277</v>
      </c>
      <c r="L11" s="25">
        <v>346</v>
      </c>
      <c r="M11" s="32">
        <v>164</v>
      </c>
      <c r="N11" s="22">
        <v>17</v>
      </c>
      <c r="O11" s="15">
        <f t="shared" si="0"/>
        <v>8160</v>
      </c>
    </row>
    <row r="12" spans="1:15" ht="15">
      <c r="A12" s="6" t="s">
        <v>41</v>
      </c>
      <c r="B12" s="1" t="s">
        <v>9</v>
      </c>
      <c r="C12" s="25">
        <v>107</v>
      </c>
      <c r="D12" s="22">
        <v>252</v>
      </c>
      <c r="E12" s="22">
        <v>62</v>
      </c>
      <c r="F12" s="22">
        <v>16</v>
      </c>
      <c r="G12" s="35">
        <v>148</v>
      </c>
      <c r="H12" s="22">
        <v>419</v>
      </c>
      <c r="I12" s="22">
        <v>177</v>
      </c>
      <c r="J12" s="22">
        <v>87</v>
      </c>
      <c r="K12" s="26">
        <v>132</v>
      </c>
      <c r="L12" s="25">
        <v>142</v>
      </c>
      <c r="M12" s="32">
        <v>372</v>
      </c>
      <c r="N12" s="22">
        <v>11</v>
      </c>
      <c r="O12" s="15">
        <f t="shared" si="0"/>
        <v>1925</v>
      </c>
    </row>
    <row r="13" spans="1:15" ht="15">
      <c r="A13" s="6" t="s">
        <v>42</v>
      </c>
      <c r="B13" s="1" t="s">
        <v>10</v>
      </c>
      <c r="C13" s="25">
        <v>1202</v>
      </c>
      <c r="D13" s="22">
        <f>D14+D15</f>
        <v>883</v>
      </c>
      <c r="E13" s="22">
        <v>189</v>
      </c>
      <c r="F13" s="22">
        <v>22</v>
      </c>
      <c r="G13" s="35">
        <v>900</v>
      </c>
      <c r="H13" s="22">
        <v>3242</v>
      </c>
      <c r="I13" s="22">
        <f>I14+I15</f>
        <v>2091</v>
      </c>
      <c r="J13" s="22">
        <f>SUM(J14:J15)</f>
        <v>142</v>
      </c>
      <c r="K13" s="22">
        <v>499</v>
      </c>
      <c r="L13" s="25">
        <v>240</v>
      </c>
      <c r="M13" s="32">
        <f>SUM(M14:M15)</f>
        <v>549</v>
      </c>
      <c r="N13" s="22">
        <v>15</v>
      </c>
      <c r="O13" s="15">
        <f t="shared" si="0"/>
        <v>9974</v>
      </c>
    </row>
    <row r="14" spans="1:15" ht="15">
      <c r="A14" s="6" t="s">
        <v>40</v>
      </c>
      <c r="B14" s="1" t="s">
        <v>11</v>
      </c>
      <c r="C14" s="25">
        <v>1127</v>
      </c>
      <c r="D14" s="22">
        <v>711</v>
      </c>
      <c r="E14" s="22">
        <v>155</v>
      </c>
      <c r="F14" s="22">
        <v>14</v>
      </c>
      <c r="G14" s="35">
        <v>679</v>
      </c>
      <c r="H14" s="22">
        <v>2811</v>
      </c>
      <c r="I14" s="22">
        <v>1711</v>
      </c>
      <c r="J14" s="22">
        <v>95</v>
      </c>
      <c r="K14" s="26">
        <v>277</v>
      </c>
      <c r="L14" s="25">
        <v>180</v>
      </c>
      <c r="M14" s="32">
        <v>165</v>
      </c>
      <c r="N14" s="22">
        <v>13</v>
      </c>
      <c r="O14" s="15">
        <f t="shared" si="0"/>
        <v>7938</v>
      </c>
    </row>
    <row r="15" spans="1:15" ht="15">
      <c r="A15" s="6" t="s">
        <v>41</v>
      </c>
      <c r="B15" s="1" t="s">
        <v>12</v>
      </c>
      <c r="C15" s="25">
        <v>75</v>
      </c>
      <c r="D15" s="22">
        <v>172</v>
      </c>
      <c r="E15" s="22">
        <v>34</v>
      </c>
      <c r="F15" s="22">
        <v>8</v>
      </c>
      <c r="G15" s="35">
        <v>221</v>
      </c>
      <c r="H15" s="22">
        <v>431</v>
      </c>
      <c r="I15" s="22">
        <v>380</v>
      </c>
      <c r="J15" s="22">
        <v>47</v>
      </c>
      <c r="K15" s="26">
        <v>222</v>
      </c>
      <c r="L15" s="25">
        <v>60</v>
      </c>
      <c r="M15" s="32">
        <v>384</v>
      </c>
      <c r="N15" s="22">
        <v>2</v>
      </c>
      <c r="O15" s="15">
        <f t="shared" si="0"/>
        <v>2036</v>
      </c>
    </row>
    <row r="16" spans="1:15" ht="15">
      <c r="A16" s="6" t="s">
        <v>43</v>
      </c>
      <c r="B16" s="1" t="s">
        <v>13</v>
      </c>
      <c r="C16" s="25">
        <v>2222</v>
      </c>
      <c r="D16" s="22">
        <f>D17+D18</f>
        <v>1082</v>
      </c>
      <c r="E16" s="22">
        <v>407</v>
      </c>
      <c r="F16" s="22">
        <v>131</v>
      </c>
      <c r="G16" s="35">
        <v>900</v>
      </c>
      <c r="H16" s="22">
        <v>3267</v>
      </c>
      <c r="I16" s="22">
        <f>I17+I18</f>
        <v>2091</v>
      </c>
      <c r="J16" s="22">
        <f>SUM(J17:J18)</f>
        <v>333</v>
      </c>
      <c r="K16" s="24">
        <v>908</v>
      </c>
      <c r="L16" s="25">
        <v>534</v>
      </c>
      <c r="M16" s="32">
        <f>SUM(M17:M18)</f>
        <v>550</v>
      </c>
      <c r="N16" s="22">
        <f>N17+N18</f>
        <v>30</v>
      </c>
      <c r="O16" s="15">
        <f t="shared" si="0"/>
        <v>12455</v>
      </c>
    </row>
    <row r="17" spans="1:15" ht="15">
      <c r="A17" s="6" t="s">
        <v>40</v>
      </c>
      <c r="B17" s="1" t="s">
        <v>14</v>
      </c>
      <c r="C17" s="25">
        <v>2058</v>
      </c>
      <c r="D17" s="22">
        <v>801</v>
      </c>
      <c r="E17" s="22">
        <v>312</v>
      </c>
      <c r="F17" s="22">
        <v>107</v>
      </c>
      <c r="G17" s="35">
        <v>679</v>
      </c>
      <c r="H17" s="22">
        <v>2815</v>
      </c>
      <c r="I17" s="22">
        <f>I14</f>
        <v>1711</v>
      </c>
      <c r="J17" s="22">
        <v>214</v>
      </c>
      <c r="K17" s="27">
        <v>554</v>
      </c>
      <c r="L17" s="25">
        <v>347</v>
      </c>
      <c r="M17" s="32">
        <v>165</v>
      </c>
      <c r="N17" s="22">
        <v>17</v>
      </c>
      <c r="O17" s="15">
        <f t="shared" si="0"/>
        <v>9780</v>
      </c>
    </row>
    <row r="18" spans="1:15" ht="15">
      <c r="A18" s="6" t="s">
        <v>41</v>
      </c>
      <c r="B18" s="1" t="s">
        <v>15</v>
      </c>
      <c r="C18" s="25">
        <v>164</v>
      </c>
      <c r="D18" s="22">
        <v>281</v>
      </c>
      <c r="E18" s="22">
        <v>95</v>
      </c>
      <c r="F18" s="22">
        <v>24</v>
      </c>
      <c r="G18" s="35">
        <v>221</v>
      </c>
      <c r="H18" s="22">
        <v>452</v>
      </c>
      <c r="I18" s="22">
        <f>I15</f>
        <v>380</v>
      </c>
      <c r="J18" s="22">
        <v>119</v>
      </c>
      <c r="K18" s="27">
        <v>354</v>
      </c>
      <c r="L18" s="25">
        <v>187</v>
      </c>
      <c r="M18" s="32">
        <v>385</v>
      </c>
      <c r="N18" s="22">
        <v>13</v>
      </c>
      <c r="O18" s="15">
        <f t="shared" si="0"/>
        <v>2675</v>
      </c>
    </row>
    <row r="19" spans="1:15" ht="15">
      <c r="A19" s="6" t="s">
        <v>44</v>
      </c>
      <c r="B19" s="1" t="s">
        <v>16</v>
      </c>
      <c r="C19" s="25">
        <v>8512</v>
      </c>
      <c r="D19" s="22">
        <f>D20+D24+D25</f>
        <v>7243</v>
      </c>
      <c r="E19" s="22">
        <v>7224</v>
      </c>
      <c r="F19" s="22">
        <v>10481</v>
      </c>
      <c r="G19" s="35">
        <v>4257</v>
      </c>
      <c r="H19" s="23">
        <f>H20+H24+H25</f>
        <v>7796</v>
      </c>
      <c r="I19" s="22">
        <f>I20+I24+I25</f>
        <v>7232</v>
      </c>
      <c r="J19" s="22">
        <f>SUM(J20,J24:J25)</f>
        <v>10754</v>
      </c>
      <c r="K19" s="22">
        <v>11520</v>
      </c>
      <c r="L19" s="25">
        <v>8240</v>
      </c>
      <c r="M19" s="32">
        <f>M20+M24+M25</f>
        <v>4853</v>
      </c>
      <c r="N19" s="36">
        <f>N20+N25</f>
        <v>1366</v>
      </c>
      <c r="O19" s="15">
        <f t="shared" si="0"/>
        <v>89478</v>
      </c>
    </row>
    <row r="20" spans="1:15" ht="15">
      <c r="A20" s="6" t="s">
        <v>45</v>
      </c>
      <c r="B20" s="1" t="s">
        <v>17</v>
      </c>
      <c r="C20" s="25">
        <v>8485</v>
      </c>
      <c r="D20" s="22">
        <f>SUM(D21:D23)</f>
        <v>7205</v>
      </c>
      <c r="E20" s="22">
        <v>7200</v>
      </c>
      <c r="F20" s="22">
        <v>10481</v>
      </c>
      <c r="G20" s="35">
        <v>4238</v>
      </c>
      <c r="H20" s="23">
        <f>H21+H22+H23</f>
        <v>7714</v>
      </c>
      <c r="I20" s="22">
        <f>I21+I22+I23</f>
        <v>7162</v>
      </c>
      <c r="J20" s="22">
        <f>SUM(J21:J23)</f>
        <v>10742</v>
      </c>
      <c r="K20" s="22">
        <v>11499</v>
      </c>
      <c r="L20" s="25">
        <v>8202</v>
      </c>
      <c r="M20" s="32">
        <f>SUM(M21:M23)</f>
        <v>4801</v>
      </c>
      <c r="N20" s="37">
        <f>N21+N22</f>
        <v>1366</v>
      </c>
      <c r="O20" s="15">
        <f t="shared" si="0"/>
        <v>89095</v>
      </c>
    </row>
    <row r="21" spans="1:15" ht="15">
      <c r="A21" s="6" t="s">
        <v>46</v>
      </c>
      <c r="B21" s="1" t="s">
        <v>18</v>
      </c>
      <c r="C21" s="25">
        <v>6231</v>
      </c>
      <c r="D21" s="22">
        <v>5193</v>
      </c>
      <c r="E21" s="22">
        <v>3256</v>
      </c>
      <c r="F21" s="22">
        <v>8016</v>
      </c>
      <c r="G21" s="35">
        <v>2972</v>
      </c>
      <c r="H21" s="22">
        <v>5385</v>
      </c>
      <c r="I21" s="22">
        <v>5134</v>
      </c>
      <c r="J21" s="22">
        <v>7608</v>
      </c>
      <c r="K21" s="26">
        <v>8570</v>
      </c>
      <c r="L21" s="25">
        <v>6188</v>
      </c>
      <c r="M21" s="32">
        <v>3403</v>
      </c>
      <c r="N21" s="36">
        <v>1086</v>
      </c>
      <c r="O21" s="15">
        <f t="shared" si="0"/>
        <v>63042</v>
      </c>
    </row>
    <row r="22" spans="1:15" ht="15">
      <c r="A22" s="6" t="s">
        <v>47</v>
      </c>
      <c r="B22" s="1" t="s">
        <v>19</v>
      </c>
      <c r="C22" s="25">
        <v>2240</v>
      </c>
      <c r="D22" s="22">
        <v>1999</v>
      </c>
      <c r="E22" s="22">
        <v>1125</v>
      </c>
      <c r="F22" s="22">
        <v>2431</v>
      </c>
      <c r="G22" s="35">
        <v>1001</v>
      </c>
      <c r="H22" s="22">
        <v>2307</v>
      </c>
      <c r="I22" s="22">
        <v>2003</v>
      </c>
      <c r="J22" s="22">
        <v>3096</v>
      </c>
      <c r="K22" s="26">
        <v>2896</v>
      </c>
      <c r="L22" s="25">
        <v>2004</v>
      </c>
      <c r="M22" s="32">
        <v>922</v>
      </c>
      <c r="N22" s="36">
        <v>280</v>
      </c>
      <c r="O22" s="15">
        <f t="shared" si="0"/>
        <v>22304</v>
      </c>
    </row>
    <row r="23" spans="1:15" ht="15">
      <c r="A23" s="38" t="s">
        <v>48</v>
      </c>
      <c r="B23" s="1" t="s">
        <v>20</v>
      </c>
      <c r="C23" s="25">
        <v>14</v>
      </c>
      <c r="D23" s="22">
        <v>13</v>
      </c>
      <c r="E23" s="22">
        <v>2819</v>
      </c>
      <c r="F23" s="22">
        <v>32</v>
      </c>
      <c r="G23" s="35">
        <v>265</v>
      </c>
      <c r="H23" s="22">
        <v>22</v>
      </c>
      <c r="I23" s="22">
        <v>25</v>
      </c>
      <c r="J23" s="22">
        <v>38</v>
      </c>
      <c r="K23" s="26">
        <v>33</v>
      </c>
      <c r="L23" s="25">
        <v>10</v>
      </c>
      <c r="M23" s="32">
        <v>476</v>
      </c>
      <c r="N23" s="36">
        <v>0</v>
      </c>
      <c r="O23" s="15">
        <f t="shared" si="0"/>
        <v>3747</v>
      </c>
    </row>
    <row r="24" spans="1:15" ht="15">
      <c r="A24" s="6" t="s">
        <v>49</v>
      </c>
      <c r="B24" s="1" t="s">
        <v>21</v>
      </c>
      <c r="C24" s="25">
        <v>27</v>
      </c>
      <c r="D24" s="22">
        <v>38</v>
      </c>
      <c r="E24" s="22">
        <v>24</v>
      </c>
      <c r="F24" s="22">
        <v>2</v>
      </c>
      <c r="G24" s="35">
        <v>19</v>
      </c>
      <c r="H24" s="22">
        <v>82</v>
      </c>
      <c r="I24" s="22">
        <v>70</v>
      </c>
      <c r="J24" s="22">
        <v>12</v>
      </c>
      <c r="K24" s="26">
        <v>21</v>
      </c>
      <c r="L24" s="25">
        <v>38</v>
      </c>
      <c r="M24" s="32">
        <v>52</v>
      </c>
      <c r="N24" s="36">
        <v>0</v>
      </c>
      <c r="O24" s="15">
        <f t="shared" si="0"/>
        <v>385</v>
      </c>
    </row>
    <row r="25" spans="1:15" ht="15">
      <c r="A25" s="6" t="s">
        <v>50</v>
      </c>
      <c r="B25" s="1" t="s">
        <v>22</v>
      </c>
      <c r="C25" s="25">
        <v>0</v>
      </c>
      <c r="D25" s="22">
        <v>0</v>
      </c>
      <c r="E25" s="22">
        <v>0</v>
      </c>
      <c r="F25" s="22">
        <v>0</v>
      </c>
      <c r="G25" s="35">
        <v>0</v>
      </c>
      <c r="H25" s="22">
        <v>0</v>
      </c>
      <c r="I25" s="22">
        <v>0</v>
      </c>
      <c r="J25" s="22">
        <v>0</v>
      </c>
      <c r="K25" s="26">
        <v>0</v>
      </c>
      <c r="L25" s="25">
        <v>0</v>
      </c>
      <c r="M25" s="32">
        <v>0</v>
      </c>
      <c r="N25" s="22">
        <v>0</v>
      </c>
      <c r="O25" s="15">
        <f t="shared" si="0"/>
        <v>0</v>
      </c>
    </row>
    <row r="26" spans="1:15" ht="25.5">
      <c r="A26" s="6" t="s">
        <v>51</v>
      </c>
      <c r="B26" s="1" t="s">
        <v>23</v>
      </c>
      <c r="C26" s="25">
        <v>0</v>
      </c>
      <c r="D26" s="22">
        <v>0</v>
      </c>
      <c r="E26" s="22">
        <v>0</v>
      </c>
      <c r="F26" s="22">
        <v>0</v>
      </c>
      <c r="G26" s="35">
        <v>0</v>
      </c>
      <c r="H26" s="22">
        <v>0</v>
      </c>
      <c r="I26" s="22">
        <v>5</v>
      </c>
      <c r="J26" s="22">
        <v>0</v>
      </c>
      <c r="K26" s="22">
        <v>6</v>
      </c>
      <c r="L26" s="25">
        <v>8</v>
      </c>
      <c r="M26" s="32">
        <v>0</v>
      </c>
      <c r="N26" s="22">
        <v>0</v>
      </c>
      <c r="O26" s="15">
        <f t="shared" si="0"/>
        <v>19</v>
      </c>
    </row>
    <row r="27" spans="1:15" ht="25.5">
      <c r="A27" s="6" t="s">
        <v>52</v>
      </c>
      <c r="B27" s="1" t="s">
        <v>24</v>
      </c>
      <c r="C27" s="25">
        <v>2</v>
      </c>
      <c r="D27" s="22">
        <v>9</v>
      </c>
      <c r="E27" s="22">
        <v>0</v>
      </c>
      <c r="F27" s="22">
        <v>0</v>
      </c>
      <c r="G27" s="35">
        <v>9</v>
      </c>
      <c r="H27" s="22">
        <v>17</v>
      </c>
      <c r="I27" s="22">
        <v>3</v>
      </c>
      <c r="J27" s="22">
        <v>14</v>
      </c>
      <c r="K27" s="22">
        <v>9</v>
      </c>
      <c r="L27" s="25">
        <v>13</v>
      </c>
      <c r="M27" s="32">
        <v>8</v>
      </c>
      <c r="N27" s="22">
        <v>0</v>
      </c>
      <c r="O27" s="15">
        <f t="shared" si="0"/>
        <v>84</v>
      </c>
    </row>
    <row r="28" spans="1:15" ht="25.5">
      <c r="A28" s="6" t="s">
        <v>53</v>
      </c>
      <c r="B28" s="1" t="s">
        <v>25</v>
      </c>
      <c r="C28" s="25">
        <v>1199</v>
      </c>
      <c r="D28" s="22">
        <v>969</v>
      </c>
      <c r="E28" s="22">
        <v>78</v>
      </c>
      <c r="F28" s="22">
        <v>22</v>
      </c>
      <c r="G28" s="35">
        <v>283</v>
      </c>
      <c r="H28" s="22">
        <v>1168</v>
      </c>
      <c r="I28" s="22">
        <v>566</v>
      </c>
      <c r="J28" s="22">
        <v>123</v>
      </c>
      <c r="K28" s="22">
        <v>197</v>
      </c>
      <c r="L28" s="25">
        <v>318</v>
      </c>
      <c r="M28" s="32">
        <v>24</v>
      </c>
      <c r="N28" s="22">
        <v>13</v>
      </c>
      <c r="O28" s="15">
        <f t="shared" si="0"/>
        <v>4960</v>
      </c>
    </row>
    <row r="29" spans="1:15" ht="15">
      <c r="A29" s="6" t="s">
        <v>54</v>
      </c>
      <c r="B29" s="1" t="s">
        <v>26</v>
      </c>
      <c r="C29" s="25">
        <v>23</v>
      </c>
      <c r="D29" s="22">
        <v>0</v>
      </c>
      <c r="E29" s="22">
        <v>6</v>
      </c>
      <c r="F29" s="22">
        <v>0</v>
      </c>
      <c r="G29" s="35">
        <v>0</v>
      </c>
      <c r="H29" s="22">
        <v>3</v>
      </c>
      <c r="I29" s="22">
        <v>987</v>
      </c>
      <c r="J29" s="22">
        <v>0</v>
      </c>
      <c r="K29" s="22">
        <v>183</v>
      </c>
      <c r="L29" s="25">
        <v>0</v>
      </c>
      <c r="M29" s="32">
        <v>0</v>
      </c>
      <c r="N29" s="22">
        <v>0</v>
      </c>
      <c r="O29" s="15">
        <f t="shared" si="0"/>
        <v>1202</v>
      </c>
    </row>
    <row r="30" spans="1:15" ht="15">
      <c r="A30" s="6" t="s">
        <v>55</v>
      </c>
      <c r="B30" s="1" t="s">
        <v>27</v>
      </c>
      <c r="C30" s="25">
        <v>0</v>
      </c>
      <c r="D30" s="22">
        <v>0</v>
      </c>
      <c r="E30" s="22">
        <v>0</v>
      </c>
      <c r="F30" s="22">
        <v>0</v>
      </c>
      <c r="G30" s="35">
        <v>0</v>
      </c>
      <c r="H30" s="22">
        <v>0</v>
      </c>
      <c r="I30" s="22">
        <v>0</v>
      </c>
      <c r="J30" s="22">
        <v>0</v>
      </c>
      <c r="K30" s="22">
        <v>0</v>
      </c>
      <c r="L30" s="25">
        <v>0</v>
      </c>
      <c r="M30" s="32">
        <v>1</v>
      </c>
      <c r="N30" s="22">
        <v>0</v>
      </c>
      <c r="O30" s="15">
        <f t="shared" si="0"/>
        <v>1</v>
      </c>
    </row>
    <row r="31" spans="1:15" ht="15">
      <c r="A31" s="6" t="s">
        <v>56</v>
      </c>
      <c r="B31" s="1" t="s">
        <v>28</v>
      </c>
      <c r="C31" s="25">
        <v>3</v>
      </c>
      <c r="D31" s="22">
        <v>111</v>
      </c>
      <c r="E31" s="22">
        <v>0</v>
      </c>
      <c r="F31" s="22">
        <v>0</v>
      </c>
      <c r="G31" s="35">
        <v>4</v>
      </c>
      <c r="H31" s="22">
        <v>17</v>
      </c>
      <c r="I31" s="22">
        <v>3</v>
      </c>
      <c r="J31" s="22">
        <v>1</v>
      </c>
      <c r="K31" s="22">
        <v>0</v>
      </c>
      <c r="L31" s="25">
        <v>0</v>
      </c>
      <c r="M31" s="32">
        <v>2</v>
      </c>
      <c r="N31" s="22">
        <v>0</v>
      </c>
      <c r="O31" s="15">
        <f t="shared" si="0"/>
        <v>141</v>
      </c>
    </row>
    <row r="32" spans="1:15" ht="15">
      <c r="A32" s="6" t="s">
        <v>57</v>
      </c>
      <c r="B32" s="1" t="s">
        <v>29</v>
      </c>
      <c r="C32" s="25">
        <v>0</v>
      </c>
      <c r="D32" s="22">
        <v>0</v>
      </c>
      <c r="E32" s="22">
        <v>0</v>
      </c>
      <c r="F32" s="22">
        <v>0</v>
      </c>
      <c r="G32" s="35">
        <v>0</v>
      </c>
      <c r="H32" s="22">
        <v>0</v>
      </c>
      <c r="I32" s="22">
        <v>0</v>
      </c>
      <c r="J32" s="22">
        <v>0</v>
      </c>
      <c r="K32" s="22">
        <v>0</v>
      </c>
      <c r="L32" s="25">
        <v>0</v>
      </c>
      <c r="M32" s="32">
        <v>0</v>
      </c>
      <c r="N32" s="22">
        <v>0</v>
      </c>
      <c r="O32" s="15">
        <f t="shared" si="0"/>
        <v>0</v>
      </c>
    </row>
    <row r="33" spans="1:15" ht="15">
      <c r="A33" s="6" t="s">
        <v>58</v>
      </c>
      <c r="B33" s="1" t="s">
        <v>30</v>
      </c>
      <c r="C33" s="25">
        <v>2545</v>
      </c>
      <c r="D33" s="22">
        <v>6371</v>
      </c>
      <c r="E33" s="22">
        <v>889</v>
      </c>
      <c r="F33" s="22">
        <v>713</v>
      </c>
      <c r="G33" s="35">
        <v>1032</v>
      </c>
      <c r="H33" s="22">
        <v>6472</v>
      </c>
      <c r="I33" s="22">
        <v>7040</v>
      </c>
      <c r="J33" s="22">
        <v>2472</v>
      </c>
      <c r="K33" s="22">
        <v>1315</v>
      </c>
      <c r="L33" s="25">
        <v>2611</v>
      </c>
      <c r="M33" s="32">
        <v>1276</v>
      </c>
      <c r="N33" s="22">
        <v>0</v>
      </c>
      <c r="O33" s="15">
        <f t="shared" si="0"/>
        <v>32736</v>
      </c>
    </row>
    <row r="34" spans="1:15" ht="15">
      <c r="A34" s="8" t="s">
        <v>59</v>
      </c>
      <c r="B34" s="9" t="s">
        <v>31</v>
      </c>
      <c r="C34" s="25">
        <v>19869</v>
      </c>
      <c r="D34" s="29">
        <v>16776</v>
      </c>
      <c r="E34" s="22">
        <v>9493</v>
      </c>
      <c r="F34" s="22">
        <v>11384</v>
      </c>
      <c r="G34" s="35">
        <v>6686</v>
      </c>
      <c r="H34" s="22">
        <v>20329</v>
      </c>
      <c r="I34" s="22">
        <v>18929</v>
      </c>
      <c r="J34" s="24">
        <v>13891</v>
      </c>
      <c r="K34" s="28">
        <v>14227</v>
      </c>
      <c r="L34" s="25">
        <v>12192</v>
      </c>
      <c r="M34" s="33">
        <v>9515</v>
      </c>
      <c r="N34" s="22">
        <v>1455</v>
      </c>
      <c r="O34" s="11">
        <f t="shared" si="0"/>
        <v>154746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90" zoomScaleNormal="9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76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71</v>
      </c>
      <c r="O2" s="14" t="s">
        <v>72</v>
      </c>
    </row>
    <row r="3" spans="1:15" ht="15">
      <c r="A3" s="6" t="s">
        <v>32</v>
      </c>
      <c r="B3" s="1" t="s">
        <v>0</v>
      </c>
      <c r="C3" s="25">
        <v>10739</v>
      </c>
      <c r="D3" s="7">
        <v>4564</v>
      </c>
      <c r="E3" s="7">
        <v>2825</v>
      </c>
      <c r="F3" s="7">
        <v>4209</v>
      </c>
      <c r="G3" s="7">
        <v>3454</v>
      </c>
      <c r="H3" s="23">
        <v>11791</v>
      </c>
      <c r="I3" s="22">
        <v>4255</v>
      </c>
      <c r="J3" s="22">
        <v>6597</v>
      </c>
      <c r="K3" s="7">
        <v>7390</v>
      </c>
      <c r="L3" s="7">
        <v>5332</v>
      </c>
      <c r="M3" s="7">
        <v>5891</v>
      </c>
      <c r="N3" s="19"/>
      <c r="O3" s="15">
        <f>SUM(C3:N3)</f>
        <v>67047</v>
      </c>
    </row>
    <row r="4" spans="1:15" ht="15">
      <c r="A4" s="6" t="s">
        <v>33</v>
      </c>
      <c r="B4" s="1" t="s">
        <v>1</v>
      </c>
      <c r="C4" s="25">
        <v>367</v>
      </c>
      <c r="D4" s="7">
        <v>129</v>
      </c>
      <c r="E4" s="7">
        <v>104</v>
      </c>
      <c r="F4" s="7">
        <v>0</v>
      </c>
      <c r="G4" s="7">
        <v>13</v>
      </c>
      <c r="H4" s="23">
        <v>632</v>
      </c>
      <c r="I4" s="22">
        <v>986</v>
      </c>
      <c r="J4" s="22">
        <v>32</v>
      </c>
      <c r="K4" s="7">
        <v>38</v>
      </c>
      <c r="L4" s="7">
        <v>0</v>
      </c>
      <c r="M4" s="7">
        <v>14</v>
      </c>
      <c r="N4" s="19"/>
      <c r="O4" s="15">
        <f aca="true" t="shared" si="0" ref="O4:O34">SUM(C4:N4)</f>
        <v>2315</v>
      </c>
    </row>
    <row r="5" spans="1:15" ht="25.5">
      <c r="A5" s="6" t="s">
        <v>34</v>
      </c>
      <c r="B5" s="1" t="s">
        <v>2</v>
      </c>
      <c r="C5" s="25">
        <v>462</v>
      </c>
      <c r="D5" s="7">
        <v>490</v>
      </c>
      <c r="E5" s="7">
        <v>836</v>
      </c>
      <c r="F5" s="7">
        <v>72</v>
      </c>
      <c r="G5" s="7">
        <v>253</v>
      </c>
      <c r="H5" s="23">
        <v>882</v>
      </c>
      <c r="I5" s="22">
        <v>467</v>
      </c>
      <c r="J5" s="22">
        <v>285</v>
      </c>
      <c r="K5" s="7">
        <v>385</v>
      </c>
      <c r="L5" s="7">
        <v>459</v>
      </c>
      <c r="M5" s="7">
        <v>408</v>
      </c>
      <c r="N5" s="19"/>
      <c r="O5" s="15">
        <f t="shared" si="0"/>
        <v>4999</v>
      </c>
    </row>
    <row r="6" spans="1:15" ht="25.5">
      <c r="A6" s="6" t="s">
        <v>35</v>
      </c>
      <c r="B6" s="1" t="s">
        <v>3</v>
      </c>
      <c r="C6" s="25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/>
      <c r="J6" s="22">
        <v>0</v>
      </c>
      <c r="K6" s="7">
        <v>0</v>
      </c>
      <c r="L6" s="7">
        <v>0</v>
      </c>
      <c r="M6" s="7">
        <v>0</v>
      </c>
      <c r="N6" s="19"/>
      <c r="O6" s="15">
        <f t="shared" si="0"/>
        <v>0</v>
      </c>
    </row>
    <row r="7" spans="1:15" ht="15">
      <c r="A7" s="6" t="s">
        <v>36</v>
      </c>
      <c r="B7" s="1" t="s">
        <v>4</v>
      </c>
      <c r="C7" s="25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/>
      <c r="J7" s="22">
        <v>0</v>
      </c>
      <c r="K7" s="7">
        <v>0</v>
      </c>
      <c r="L7" s="7">
        <v>0</v>
      </c>
      <c r="M7" s="7">
        <v>0</v>
      </c>
      <c r="N7" s="19"/>
      <c r="O7" s="15">
        <f t="shared" si="0"/>
        <v>0</v>
      </c>
    </row>
    <row r="8" spans="1:15" ht="15">
      <c r="A8" s="6" t="s">
        <v>37</v>
      </c>
      <c r="B8" s="1" t="s">
        <v>5</v>
      </c>
      <c r="C8" s="25">
        <v>0</v>
      </c>
      <c r="D8" s="7">
        <v>1</v>
      </c>
      <c r="E8" s="7">
        <v>2</v>
      </c>
      <c r="F8" s="7">
        <v>0</v>
      </c>
      <c r="G8" s="7">
        <v>0</v>
      </c>
      <c r="H8" s="23">
        <v>4</v>
      </c>
      <c r="I8" s="22"/>
      <c r="J8" s="22">
        <v>0</v>
      </c>
      <c r="K8" s="7">
        <v>0</v>
      </c>
      <c r="L8" s="7">
        <v>1</v>
      </c>
      <c r="M8" s="7">
        <v>0</v>
      </c>
      <c r="N8" s="19"/>
      <c r="O8" s="15">
        <f t="shared" si="0"/>
        <v>8</v>
      </c>
    </row>
    <row r="9" spans="1:15" ht="25.5">
      <c r="A9" s="6" t="s">
        <v>38</v>
      </c>
      <c r="B9" s="1" t="s">
        <v>6</v>
      </c>
      <c r="C9" s="25">
        <v>0</v>
      </c>
      <c r="D9" s="7">
        <v>67</v>
      </c>
      <c r="E9" s="7">
        <v>34</v>
      </c>
      <c r="F9" s="7">
        <v>0</v>
      </c>
      <c r="G9" s="7">
        <v>19</v>
      </c>
      <c r="H9" s="23">
        <v>19</v>
      </c>
      <c r="I9" s="22">
        <v>69</v>
      </c>
      <c r="J9" s="22">
        <v>15</v>
      </c>
      <c r="K9" s="7">
        <v>30</v>
      </c>
      <c r="L9" s="7">
        <v>31</v>
      </c>
      <c r="M9" s="7">
        <v>25</v>
      </c>
      <c r="N9" s="19"/>
      <c r="O9" s="15">
        <f t="shared" si="0"/>
        <v>309</v>
      </c>
    </row>
    <row r="10" spans="1:15" ht="25.5">
      <c r="A10" s="6" t="s">
        <v>39</v>
      </c>
      <c r="B10" s="1" t="s">
        <v>7</v>
      </c>
      <c r="C10" s="25">
        <v>1514</v>
      </c>
      <c r="D10" s="7">
        <v>1100</v>
      </c>
      <c r="E10" s="7">
        <v>710</v>
      </c>
      <c r="F10" s="7">
        <v>21</v>
      </c>
      <c r="G10" s="7">
        <v>828</v>
      </c>
      <c r="H10" s="23">
        <v>1962</v>
      </c>
      <c r="I10" s="22">
        <f>I11+I12</f>
        <v>1786</v>
      </c>
      <c r="J10" s="22">
        <f aca="true" t="shared" si="1" ref="J10">SUM(J11:J12)</f>
        <v>331</v>
      </c>
      <c r="K10" s="7">
        <v>411</v>
      </c>
      <c r="L10" s="7">
        <v>600</v>
      </c>
      <c r="M10" s="7">
        <v>684</v>
      </c>
      <c r="N10" s="19"/>
      <c r="O10" s="15">
        <f t="shared" si="0"/>
        <v>9947</v>
      </c>
    </row>
    <row r="11" spans="1:15" ht="15">
      <c r="A11" s="6" t="s">
        <v>40</v>
      </c>
      <c r="B11" s="1" t="s">
        <v>8</v>
      </c>
      <c r="C11" s="25">
        <v>1411</v>
      </c>
      <c r="D11" s="7">
        <v>852</v>
      </c>
      <c r="E11" s="7">
        <v>651</v>
      </c>
      <c r="F11" s="7">
        <v>12</v>
      </c>
      <c r="G11" s="7">
        <v>589</v>
      </c>
      <c r="H11" s="22">
        <v>1565</v>
      </c>
      <c r="I11" s="22">
        <v>1565</v>
      </c>
      <c r="J11" s="22">
        <v>249</v>
      </c>
      <c r="K11" s="7">
        <v>259</v>
      </c>
      <c r="L11" s="7">
        <v>433</v>
      </c>
      <c r="M11" s="7">
        <v>154</v>
      </c>
      <c r="N11" s="19"/>
      <c r="O11" s="15">
        <f t="shared" si="0"/>
        <v>7740</v>
      </c>
    </row>
    <row r="12" spans="1:15" ht="15">
      <c r="A12" s="6" t="s">
        <v>41</v>
      </c>
      <c r="B12" s="1" t="s">
        <v>9</v>
      </c>
      <c r="C12" s="25">
        <v>103</v>
      </c>
      <c r="D12" s="7">
        <v>248</v>
      </c>
      <c r="E12" s="7">
        <v>59</v>
      </c>
      <c r="F12" s="7">
        <v>9</v>
      </c>
      <c r="G12" s="7">
        <v>239</v>
      </c>
      <c r="H12" s="22">
        <v>397</v>
      </c>
      <c r="I12" s="22">
        <v>221</v>
      </c>
      <c r="J12" s="22">
        <v>82</v>
      </c>
      <c r="K12" s="7">
        <v>152</v>
      </c>
      <c r="L12" s="7">
        <v>167</v>
      </c>
      <c r="M12" s="7">
        <v>530</v>
      </c>
      <c r="N12" s="19"/>
      <c r="O12" s="15">
        <f t="shared" si="0"/>
        <v>2207</v>
      </c>
    </row>
    <row r="13" spans="1:15" ht="15">
      <c r="A13" s="6" t="s">
        <v>42</v>
      </c>
      <c r="B13" s="1" t="s">
        <v>10</v>
      </c>
      <c r="C13" s="25">
        <v>797</v>
      </c>
      <c r="D13" s="7">
        <v>923</v>
      </c>
      <c r="E13" s="7">
        <v>529</v>
      </c>
      <c r="F13" s="7">
        <v>55</v>
      </c>
      <c r="G13" s="7">
        <v>943</v>
      </c>
      <c r="H13" s="23">
        <v>3197</v>
      </c>
      <c r="I13" s="22">
        <f>I14+I15</f>
        <v>1995</v>
      </c>
      <c r="J13" s="22">
        <f aca="true" t="shared" si="2" ref="J13">SUM(J14:J15)</f>
        <v>226</v>
      </c>
      <c r="K13" s="7">
        <v>463</v>
      </c>
      <c r="L13" s="7">
        <v>298</v>
      </c>
      <c r="M13" s="7">
        <v>180</v>
      </c>
      <c r="N13" s="19"/>
      <c r="O13" s="15">
        <f t="shared" si="0"/>
        <v>9606</v>
      </c>
    </row>
    <row r="14" spans="1:15" ht="15">
      <c r="A14" s="6" t="s">
        <v>40</v>
      </c>
      <c r="B14" s="1" t="s">
        <v>11</v>
      </c>
      <c r="C14" s="25">
        <v>733</v>
      </c>
      <c r="D14" s="7">
        <v>757</v>
      </c>
      <c r="E14" s="7">
        <v>490</v>
      </c>
      <c r="F14" s="7">
        <v>53</v>
      </c>
      <c r="G14" s="7">
        <v>596</v>
      </c>
      <c r="H14" s="22">
        <v>2783</v>
      </c>
      <c r="I14" s="22">
        <v>1597</v>
      </c>
      <c r="J14" s="22">
        <v>143</v>
      </c>
      <c r="K14" s="7">
        <v>260</v>
      </c>
      <c r="L14" s="7">
        <v>194</v>
      </c>
      <c r="M14" s="7">
        <v>73</v>
      </c>
      <c r="N14" s="19"/>
      <c r="O14" s="15">
        <f t="shared" si="0"/>
        <v>7679</v>
      </c>
    </row>
    <row r="15" spans="1:15" ht="15">
      <c r="A15" s="6" t="s">
        <v>41</v>
      </c>
      <c r="B15" s="1" t="s">
        <v>12</v>
      </c>
      <c r="C15" s="25">
        <v>64</v>
      </c>
      <c r="D15" s="7">
        <v>166</v>
      </c>
      <c r="E15" s="7">
        <v>39</v>
      </c>
      <c r="F15" s="7">
        <v>2</v>
      </c>
      <c r="G15" s="7">
        <v>347</v>
      </c>
      <c r="H15" s="22">
        <v>414</v>
      </c>
      <c r="I15" s="22">
        <v>398</v>
      </c>
      <c r="J15" s="22">
        <v>83</v>
      </c>
      <c r="K15" s="7">
        <v>203</v>
      </c>
      <c r="L15" s="7">
        <v>104</v>
      </c>
      <c r="M15" s="7">
        <v>107</v>
      </c>
      <c r="N15" s="19"/>
      <c r="O15" s="15">
        <f t="shared" si="0"/>
        <v>1927</v>
      </c>
    </row>
    <row r="16" spans="1:15" ht="15">
      <c r="A16" s="6" t="s">
        <v>43</v>
      </c>
      <c r="B16" s="1" t="s">
        <v>13</v>
      </c>
      <c r="C16" s="25">
        <v>1579</v>
      </c>
      <c r="D16" s="7">
        <v>1112</v>
      </c>
      <c r="E16" s="7">
        <v>740</v>
      </c>
      <c r="F16" s="7">
        <v>76</v>
      </c>
      <c r="G16" s="7">
        <v>943</v>
      </c>
      <c r="H16" s="23">
        <v>3185</v>
      </c>
      <c r="I16" s="22">
        <f>I17+I18</f>
        <v>1995</v>
      </c>
      <c r="J16" s="22">
        <f aca="true" t="shared" si="3" ref="J16">SUM(J17:J18)</f>
        <v>402</v>
      </c>
      <c r="K16" s="7">
        <v>874</v>
      </c>
      <c r="L16" s="7">
        <v>690</v>
      </c>
      <c r="M16" s="7">
        <v>738</v>
      </c>
      <c r="N16" s="19"/>
      <c r="O16" s="15">
        <f t="shared" si="0"/>
        <v>12334</v>
      </c>
    </row>
    <row r="17" spans="1:15" ht="15">
      <c r="A17" s="6" t="s">
        <v>40</v>
      </c>
      <c r="B17" s="1" t="s">
        <v>14</v>
      </c>
      <c r="C17" s="25">
        <v>1420</v>
      </c>
      <c r="D17" s="7">
        <v>855</v>
      </c>
      <c r="E17" s="7">
        <v>652</v>
      </c>
      <c r="F17" s="7">
        <v>65</v>
      </c>
      <c r="G17" s="7">
        <v>596</v>
      </c>
      <c r="H17" s="22">
        <v>2765</v>
      </c>
      <c r="I17" s="22">
        <v>1597</v>
      </c>
      <c r="J17" s="22">
        <v>262</v>
      </c>
      <c r="K17" s="7">
        <v>519</v>
      </c>
      <c r="L17" s="7">
        <v>437</v>
      </c>
      <c r="M17" s="7">
        <v>164</v>
      </c>
      <c r="N17" s="19"/>
      <c r="O17" s="15">
        <f t="shared" si="0"/>
        <v>9332</v>
      </c>
    </row>
    <row r="18" spans="1:15" ht="15">
      <c r="A18" s="6" t="s">
        <v>41</v>
      </c>
      <c r="B18" s="1" t="s">
        <v>15</v>
      </c>
      <c r="C18" s="25">
        <v>159</v>
      </c>
      <c r="D18" s="7">
        <v>257</v>
      </c>
      <c r="E18" s="7">
        <v>88</v>
      </c>
      <c r="F18" s="7">
        <v>11</v>
      </c>
      <c r="G18" s="7">
        <v>347</v>
      </c>
      <c r="H18" s="22">
        <v>420</v>
      </c>
      <c r="I18" s="22">
        <v>398</v>
      </c>
      <c r="J18" s="22">
        <v>140</v>
      </c>
      <c r="K18" s="7">
        <v>355</v>
      </c>
      <c r="L18" s="7">
        <v>253</v>
      </c>
      <c r="M18" s="7">
        <v>574</v>
      </c>
      <c r="N18" s="19"/>
      <c r="O18" s="15">
        <f t="shared" si="0"/>
        <v>3002</v>
      </c>
    </row>
    <row r="19" spans="1:15" ht="15">
      <c r="A19" s="6" t="s">
        <v>44</v>
      </c>
      <c r="B19" s="1" t="s">
        <v>16</v>
      </c>
      <c r="C19" s="25">
        <v>8540</v>
      </c>
      <c r="D19" s="7">
        <v>7321</v>
      </c>
      <c r="E19" s="7">
        <v>7890</v>
      </c>
      <c r="F19" s="7">
        <v>6719</v>
      </c>
      <c r="G19" s="7">
        <v>5102</v>
      </c>
      <c r="H19" s="23">
        <f>H20+H24+H25</f>
        <v>8018</v>
      </c>
      <c r="I19" s="22">
        <f>I20+I24+I25</f>
        <v>7072</v>
      </c>
      <c r="J19" s="22">
        <f aca="true" t="shared" si="4" ref="J19">SUM(J20,J24:J25)</f>
        <v>12161</v>
      </c>
      <c r="K19" s="7">
        <v>11892</v>
      </c>
      <c r="L19" s="7">
        <v>8015</v>
      </c>
      <c r="M19" s="7">
        <v>5600</v>
      </c>
      <c r="N19" s="19"/>
      <c r="O19" s="15">
        <f t="shared" si="0"/>
        <v>88330</v>
      </c>
    </row>
    <row r="20" spans="1:15" ht="15">
      <c r="A20" s="6" t="s">
        <v>45</v>
      </c>
      <c r="B20" s="1" t="s">
        <v>17</v>
      </c>
      <c r="C20" s="25">
        <v>8513</v>
      </c>
      <c r="D20" s="7">
        <v>7321</v>
      </c>
      <c r="E20" s="7">
        <v>7864</v>
      </c>
      <c r="F20" s="7">
        <v>6719</v>
      </c>
      <c r="G20" s="7">
        <v>5076</v>
      </c>
      <c r="H20" s="23">
        <f>H21+H22+H23</f>
        <v>7949</v>
      </c>
      <c r="I20" s="22">
        <f>I21+I22+I23</f>
        <v>7005</v>
      </c>
      <c r="J20" s="22">
        <f aca="true" t="shared" si="5" ref="J20">SUM(J21:J23)</f>
        <v>12140</v>
      </c>
      <c r="K20" s="7">
        <v>11868</v>
      </c>
      <c r="L20" s="7">
        <v>7961</v>
      </c>
      <c r="M20" s="7">
        <v>5538</v>
      </c>
      <c r="N20" s="19"/>
      <c r="O20" s="15">
        <f t="shared" si="0"/>
        <v>87954</v>
      </c>
    </row>
    <row r="21" spans="1:15" ht="15">
      <c r="A21" s="6" t="s">
        <v>46</v>
      </c>
      <c r="B21" s="1" t="s">
        <v>18</v>
      </c>
      <c r="C21" s="25">
        <v>6394</v>
      </c>
      <c r="D21" s="7">
        <v>5277</v>
      </c>
      <c r="E21" s="7">
        <v>3673</v>
      </c>
      <c r="F21" s="7">
        <v>5126</v>
      </c>
      <c r="G21" s="7">
        <v>3762</v>
      </c>
      <c r="H21" s="22">
        <v>5413</v>
      </c>
      <c r="I21" s="22">
        <v>5014</v>
      </c>
      <c r="J21" s="22">
        <v>8894</v>
      </c>
      <c r="K21" s="7">
        <v>8856</v>
      </c>
      <c r="L21" s="7">
        <v>6014</v>
      </c>
      <c r="M21" s="7">
        <v>4062</v>
      </c>
      <c r="N21" s="19"/>
      <c r="O21" s="15">
        <f t="shared" si="0"/>
        <v>62485</v>
      </c>
    </row>
    <row r="22" spans="1:15" ht="15">
      <c r="A22" s="6" t="s">
        <v>47</v>
      </c>
      <c r="B22" s="1" t="s">
        <v>19</v>
      </c>
      <c r="C22" s="25">
        <v>2111</v>
      </c>
      <c r="D22" s="7">
        <v>2023</v>
      </c>
      <c r="E22" s="7">
        <v>1198</v>
      </c>
      <c r="F22" s="7">
        <v>1565</v>
      </c>
      <c r="G22" s="7">
        <v>1061</v>
      </c>
      <c r="H22" s="22">
        <v>2283</v>
      </c>
      <c r="I22" s="22">
        <v>1972</v>
      </c>
      <c r="J22" s="22">
        <v>3124</v>
      </c>
      <c r="K22" s="7">
        <v>2993</v>
      </c>
      <c r="L22" s="7">
        <v>1942</v>
      </c>
      <c r="M22" s="7">
        <v>1407</v>
      </c>
      <c r="N22" s="19"/>
      <c r="O22" s="15">
        <f t="shared" si="0"/>
        <v>21679</v>
      </c>
    </row>
    <row r="23" spans="1:15" ht="15">
      <c r="A23" s="38" t="s">
        <v>48</v>
      </c>
      <c r="B23" s="1" t="s">
        <v>20</v>
      </c>
      <c r="C23" s="25">
        <v>8</v>
      </c>
      <c r="D23" s="7">
        <v>21</v>
      </c>
      <c r="E23" s="7">
        <v>2993</v>
      </c>
      <c r="F23" s="7">
        <v>28</v>
      </c>
      <c r="G23" s="7">
        <v>253</v>
      </c>
      <c r="H23" s="22">
        <v>253</v>
      </c>
      <c r="I23" s="22">
        <v>19</v>
      </c>
      <c r="J23" s="22">
        <v>122</v>
      </c>
      <c r="K23" s="7">
        <v>19</v>
      </c>
      <c r="L23" s="7">
        <v>5</v>
      </c>
      <c r="M23" s="7">
        <v>69</v>
      </c>
      <c r="N23" s="19"/>
      <c r="O23" s="15">
        <f t="shared" si="0"/>
        <v>3790</v>
      </c>
    </row>
    <row r="24" spans="1:15" ht="15">
      <c r="A24" s="6" t="s">
        <v>49</v>
      </c>
      <c r="B24" s="1" t="s">
        <v>21</v>
      </c>
      <c r="C24" s="25">
        <v>27</v>
      </c>
      <c r="D24" s="7">
        <v>0</v>
      </c>
      <c r="E24" s="7">
        <v>26</v>
      </c>
      <c r="F24" s="7">
        <v>0</v>
      </c>
      <c r="G24" s="7">
        <v>26</v>
      </c>
      <c r="H24" s="22">
        <v>69</v>
      </c>
      <c r="I24" s="22">
        <v>67</v>
      </c>
      <c r="J24" s="22">
        <v>21</v>
      </c>
      <c r="K24" s="7">
        <v>24</v>
      </c>
      <c r="L24" s="7">
        <v>54</v>
      </c>
      <c r="M24" s="7">
        <v>62</v>
      </c>
      <c r="N24" s="19"/>
      <c r="O24" s="15">
        <f t="shared" si="0"/>
        <v>376</v>
      </c>
    </row>
    <row r="25" spans="1:15" ht="15">
      <c r="A25" s="6" t="s">
        <v>50</v>
      </c>
      <c r="B25" s="1" t="s">
        <v>22</v>
      </c>
      <c r="C25" s="25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>
        <v>0</v>
      </c>
      <c r="K25" s="7">
        <v>0</v>
      </c>
      <c r="L25" s="7">
        <v>0</v>
      </c>
      <c r="M25" s="7">
        <v>0</v>
      </c>
      <c r="N25" s="19"/>
      <c r="O25" s="15">
        <f t="shared" si="0"/>
        <v>0</v>
      </c>
    </row>
    <row r="26" spans="1:15" ht="25.5">
      <c r="A26" s="6" t="s">
        <v>51</v>
      </c>
      <c r="B26" s="1" t="s">
        <v>23</v>
      </c>
      <c r="C26" s="25">
        <v>0</v>
      </c>
      <c r="D26" s="7">
        <v>1</v>
      </c>
      <c r="E26" s="7">
        <v>0</v>
      </c>
      <c r="F26" s="7">
        <v>0</v>
      </c>
      <c r="G26" s="7">
        <v>0</v>
      </c>
      <c r="H26" s="23">
        <v>0</v>
      </c>
      <c r="I26" s="22">
        <v>4</v>
      </c>
      <c r="J26" s="22">
        <v>0</v>
      </c>
      <c r="K26" s="7">
        <v>7</v>
      </c>
      <c r="L26" s="7">
        <v>12</v>
      </c>
      <c r="M26" s="7">
        <v>1</v>
      </c>
      <c r="N26" s="19"/>
      <c r="O26" s="15">
        <f t="shared" si="0"/>
        <v>25</v>
      </c>
    </row>
    <row r="27" spans="1:15" ht="25.5">
      <c r="A27" s="6" t="s">
        <v>52</v>
      </c>
      <c r="B27" s="1" t="s">
        <v>24</v>
      </c>
      <c r="C27" s="25">
        <v>2</v>
      </c>
      <c r="D27" s="7">
        <v>13</v>
      </c>
      <c r="E27" s="7">
        <v>3</v>
      </c>
      <c r="F27" s="7">
        <v>0</v>
      </c>
      <c r="G27" s="7">
        <v>12</v>
      </c>
      <c r="H27" s="23">
        <v>23</v>
      </c>
      <c r="I27" s="22">
        <v>2</v>
      </c>
      <c r="J27" s="22">
        <v>4</v>
      </c>
      <c r="K27" s="7">
        <v>12</v>
      </c>
      <c r="L27" s="7">
        <v>12</v>
      </c>
      <c r="M27" s="7">
        <v>0</v>
      </c>
      <c r="N27" s="19"/>
      <c r="O27" s="15">
        <f t="shared" si="0"/>
        <v>83</v>
      </c>
    </row>
    <row r="28" spans="1:15" ht="25.5">
      <c r="A28" s="6" t="s">
        <v>53</v>
      </c>
      <c r="B28" s="1" t="s">
        <v>25</v>
      </c>
      <c r="C28" s="25">
        <v>772</v>
      </c>
      <c r="D28" s="7">
        <v>920</v>
      </c>
      <c r="E28" s="7">
        <v>94</v>
      </c>
      <c r="F28" s="7">
        <v>17</v>
      </c>
      <c r="G28" s="7">
        <v>275</v>
      </c>
      <c r="H28" s="23">
        <v>1193</v>
      </c>
      <c r="I28" s="22">
        <v>478</v>
      </c>
      <c r="J28" s="22">
        <v>172</v>
      </c>
      <c r="K28" s="7">
        <v>214</v>
      </c>
      <c r="L28" s="7">
        <v>302</v>
      </c>
      <c r="M28" s="7">
        <v>33</v>
      </c>
      <c r="N28" s="19"/>
      <c r="O28" s="15">
        <f t="shared" si="0"/>
        <v>4470</v>
      </c>
    </row>
    <row r="29" spans="1:15" ht="15">
      <c r="A29" s="6" t="s">
        <v>54</v>
      </c>
      <c r="B29" s="1" t="s">
        <v>26</v>
      </c>
      <c r="C29" s="34">
        <v>111</v>
      </c>
      <c r="D29" s="7">
        <v>0</v>
      </c>
      <c r="E29" s="7">
        <v>2</v>
      </c>
      <c r="F29" s="7">
        <v>0</v>
      </c>
      <c r="G29" s="7">
        <v>0</v>
      </c>
      <c r="H29" s="23">
        <v>2</v>
      </c>
      <c r="I29" s="22">
        <v>775</v>
      </c>
      <c r="J29" s="22">
        <v>0</v>
      </c>
      <c r="K29" s="7">
        <v>211</v>
      </c>
      <c r="L29" s="7">
        <v>0</v>
      </c>
      <c r="M29" s="7">
        <v>10</v>
      </c>
      <c r="N29" s="19"/>
      <c r="O29" s="15">
        <f t="shared" si="0"/>
        <v>1111</v>
      </c>
    </row>
    <row r="30" spans="1:15" ht="15">
      <c r="A30" s="6" t="s">
        <v>55</v>
      </c>
      <c r="B30" s="1" t="s">
        <v>27</v>
      </c>
      <c r="C30" s="25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1</v>
      </c>
      <c r="J30" s="22">
        <v>0</v>
      </c>
      <c r="K30" s="7">
        <v>0</v>
      </c>
      <c r="L30" s="7">
        <v>1</v>
      </c>
      <c r="M30" s="7">
        <v>3</v>
      </c>
      <c r="N30" s="19"/>
      <c r="O30" s="15">
        <f t="shared" si="0"/>
        <v>5</v>
      </c>
    </row>
    <row r="31" spans="1:15" ht="15">
      <c r="A31" s="6" t="s">
        <v>56</v>
      </c>
      <c r="B31" s="1" t="s">
        <v>28</v>
      </c>
      <c r="C31" s="25">
        <v>3</v>
      </c>
      <c r="D31" s="7">
        <v>100</v>
      </c>
      <c r="E31" s="7">
        <v>0</v>
      </c>
      <c r="F31" s="7">
        <v>0</v>
      </c>
      <c r="G31" s="7">
        <v>11</v>
      </c>
      <c r="H31" s="23">
        <v>11</v>
      </c>
      <c r="I31" s="22">
        <v>4</v>
      </c>
      <c r="J31" s="22">
        <v>1</v>
      </c>
      <c r="K31" s="7">
        <v>0</v>
      </c>
      <c r="L31" s="7">
        <v>0</v>
      </c>
      <c r="M31" s="7">
        <v>0</v>
      </c>
      <c r="N31" s="19"/>
      <c r="O31" s="15">
        <f t="shared" si="0"/>
        <v>130</v>
      </c>
    </row>
    <row r="32" spans="1:15" ht="15">
      <c r="A32" s="6" t="s">
        <v>57</v>
      </c>
      <c r="B32" s="1" t="s">
        <v>29</v>
      </c>
      <c r="C32" s="25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>
        <v>0</v>
      </c>
      <c r="K32" s="7">
        <v>0</v>
      </c>
      <c r="L32" s="7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58</v>
      </c>
      <c r="B33" s="1" t="s">
        <v>30</v>
      </c>
      <c r="C33" s="25">
        <v>2589</v>
      </c>
      <c r="D33" s="7">
        <v>6193</v>
      </c>
      <c r="E33" s="7">
        <v>983</v>
      </c>
      <c r="F33" s="7">
        <v>467</v>
      </c>
      <c r="G33" s="7">
        <v>857</v>
      </c>
      <c r="H33" s="23">
        <v>5661</v>
      </c>
      <c r="I33" s="22">
        <v>6028</v>
      </c>
      <c r="J33" s="22">
        <v>2691</v>
      </c>
      <c r="K33" s="7">
        <v>1647</v>
      </c>
      <c r="L33" s="7">
        <v>2310</v>
      </c>
      <c r="M33" s="7">
        <v>1402</v>
      </c>
      <c r="N33" s="19"/>
      <c r="O33" s="15">
        <f t="shared" si="0"/>
        <v>30828</v>
      </c>
    </row>
    <row r="34" spans="1:15" ht="15">
      <c r="A34" s="8" t="s">
        <v>59</v>
      </c>
      <c r="B34" s="9" t="s">
        <v>31</v>
      </c>
      <c r="C34" s="25">
        <v>19037</v>
      </c>
      <c r="D34" s="10">
        <v>16721</v>
      </c>
      <c r="E34" s="10">
        <v>10700</v>
      </c>
      <c r="F34" s="10">
        <v>7300</v>
      </c>
      <c r="G34" s="10">
        <v>7318</v>
      </c>
      <c r="H34" s="23">
        <v>20196</v>
      </c>
      <c r="I34" s="22">
        <v>17550</v>
      </c>
      <c r="J34" s="24">
        <v>15623</v>
      </c>
      <c r="K34" s="10">
        <v>14828</v>
      </c>
      <c r="L34" s="10">
        <v>11678</v>
      </c>
      <c r="M34" s="10">
        <v>10638</v>
      </c>
      <c r="N34" s="20"/>
      <c r="O34" s="11">
        <f t="shared" si="0"/>
        <v>151589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0" zoomScaleNormal="8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73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71</v>
      </c>
      <c r="O2" s="14" t="s">
        <v>72</v>
      </c>
    </row>
    <row r="3" spans="1:15" ht="15">
      <c r="A3" s="6" t="s">
        <v>32</v>
      </c>
      <c r="B3" s="1" t="s">
        <v>0</v>
      </c>
      <c r="C3" s="25">
        <v>50</v>
      </c>
      <c r="D3" s="22">
        <v>93</v>
      </c>
      <c r="E3" s="22">
        <v>16</v>
      </c>
      <c r="F3" s="22">
        <v>12</v>
      </c>
      <c r="G3" s="35">
        <v>33</v>
      </c>
      <c r="H3" s="22">
        <v>77</v>
      </c>
      <c r="I3" s="22">
        <v>72</v>
      </c>
      <c r="J3" s="22">
        <v>44</v>
      </c>
      <c r="K3" s="22">
        <v>43</v>
      </c>
      <c r="L3" s="25">
        <v>37</v>
      </c>
      <c r="M3" s="32">
        <v>55</v>
      </c>
      <c r="N3" s="19"/>
      <c r="O3" s="16">
        <f>SUM(C3:N3)</f>
        <v>532</v>
      </c>
    </row>
    <row r="4" spans="1:15" ht="15">
      <c r="A4" s="6" t="s">
        <v>33</v>
      </c>
      <c r="B4" s="1" t="s">
        <v>1</v>
      </c>
      <c r="C4" s="25">
        <v>1251</v>
      </c>
      <c r="D4" s="22">
        <v>1072</v>
      </c>
      <c r="E4" s="22">
        <v>118</v>
      </c>
      <c r="F4" s="22">
        <v>0</v>
      </c>
      <c r="G4" s="35">
        <v>1503</v>
      </c>
      <c r="H4" s="22">
        <v>604</v>
      </c>
      <c r="I4" s="22">
        <v>998</v>
      </c>
      <c r="J4" s="22">
        <v>534</v>
      </c>
      <c r="K4" s="22">
        <v>118</v>
      </c>
      <c r="L4" s="25">
        <v>0</v>
      </c>
      <c r="M4" s="32">
        <v>321</v>
      </c>
      <c r="N4" s="19"/>
      <c r="O4" s="16">
        <f aca="true" t="shared" si="0" ref="O4:O34">SUM(C4:N4)</f>
        <v>6519</v>
      </c>
    </row>
    <row r="5" spans="1:15" ht="25.5">
      <c r="A5" s="6" t="s">
        <v>34</v>
      </c>
      <c r="B5" s="1" t="s">
        <v>2</v>
      </c>
      <c r="C5" s="25">
        <v>38</v>
      </c>
      <c r="D5" s="22">
        <v>52</v>
      </c>
      <c r="E5" s="22">
        <v>48</v>
      </c>
      <c r="F5" s="22">
        <v>7</v>
      </c>
      <c r="G5" s="35">
        <v>44</v>
      </c>
      <c r="H5" s="22">
        <v>87</v>
      </c>
      <c r="I5" s="22">
        <v>76</v>
      </c>
      <c r="J5" s="22">
        <v>52</v>
      </c>
      <c r="K5" s="22">
        <v>66</v>
      </c>
      <c r="L5" s="25">
        <v>52</v>
      </c>
      <c r="M5" s="32">
        <v>60</v>
      </c>
      <c r="N5" s="19"/>
      <c r="O5" s="16">
        <f t="shared" si="0"/>
        <v>582</v>
      </c>
    </row>
    <row r="6" spans="1:15" ht="25.5">
      <c r="A6" s="6" t="s">
        <v>35</v>
      </c>
      <c r="B6" s="1" t="s">
        <v>3</v>
      </c>
      <c r="C6" s="25">
        <v>0</v>
      </c>
      <c r="D6" s="22">
        <v>0</v>
      </c>
      <c r="E6" s="22">
        <v>0</v>
      </c>
      <c r="F6" s="22">
        <v>0</v>
      </c>
      <c r="G6" s="35">
        <v>0</v>
      </c>
      <c r="H6" s="22">
        <v>0</v>
      </c>
      <c r="I6" s="22">
        <v>0</v>
      </c>
      <c r="J6" s="22">
        <v>0</v>
      </c>
      <c r="K6" s="22"/>
      <c r="L6" s="25">
        <v>0</v>
      </c>
      <c r="M6" s="32">
        <v>0</v>
      </c>
      <c r="N6" s="19"/>
      <c r="O6" s="16">
        <f t="shared" si="0"/>
        <v>0</v>
      </c>
    </row>
    <row r="7" spans="1:15" ht="15">
      <c r="A7" s="6" t="s">
        <v>36</v>
      </c>
      <c r="B7" s="1" t="s">
        <v>4</v>
      </c>
      <c r="C7" s="25">
        <v>0</v>
      </c>
      <c r="D7" s="22">
        <v>0</v>
      </c>
      <c r="E7" s="22">
        <v>0</v>
      </c>
      <c r="F7" s="22">
        <v>0</v>
      </c>
      <c r="G7" s="35">
        <v>0</v>
      </c>
      <c r="H7" s="22">
        <v>0</v>
      </c>
      <c r="I7" s="22">
        <v>0</v>
      </c>
      <c r="J7" s="22">
        <v>0</v>
      </c>
      <c r="K7" s="22"/>
      <c r="L7" s="25">
        <v>0</v>
      </c>
      <c r="M7" s="32">
        <v>0</v>
      </c>
      <c r="N7" s="19"/>
      <c r="O7" s="16">
        <f t="shared" si="0"/>
        <v>0</v>
      </c>
    </row>
    <row r="8" spans="1:15" ht="15">
      <c r="A8" s="6" t="s">
        <v>37</v>
      </c>
      <c r="B8" s="1" t="s">
        <v>5</v>
      </c>
      <c r="C8" s="25">
        <v>0</v>
      </c>
      <c r="D8" s="22">
        <v>0</v>
      </c>
      <c r="E8" s="22">
        <v>0</v>
      </c>
      <c r="F8" s="22">
        <v>0</v>
      </c>
      <c r="G8" s="35">
        <v>0</v>
      </c>
      <c r="H8" s="22">
        <v>0</v>
      </c>
      <c r="I8" s="22">
        <v>0</v>
      </c>
      <c r="J8" s="22">
        <v>0</v>
      </c>
      <c r="K8" s="22"/>
      <c r="L8" s="25">
        <v>0</v>
      </c>
      <c r="M8" s="32">
        <v>0</v>
      </c>
      <c r="N8" s="19"/>
      <c r="O8" s="16">
        <f t="shared" si="0"/>
        <v>0</v>
      </c>
    </row>
    <row r="9" spans="1:15" ht="25.5">
      <c r="A9" s="6" t="s">
        <v>38</v>
      </c>
      <c r="B9" s="1" t="s">
        <v>6</v>
      </c>
      <c r="C9" s="25">
        <v>0</v>
      </c>
      <c r="D9" s="22">
        <v>0</v>
      </c>
      <c r="E9" s="22">
        <v>0</v>
      </c>
      <c r="F9" s="22">
        <v>0</v>
      </c>
      <c r="G9" s="35">
        <v>0</v>
      </c>
      <c r="H9" s="22">
        <v>0</v>
      </c>
      <c r="I9" s="22">
        <v>0</v>
      </c>
      <c r="J9" s="22">
        <v>1</v>
      </c>
      <c r="K9" s="22"/>
      <c r="L9" s="25">
        <v>0</v>
      </c>
      <c r="M9" s="32">
        <v>0</v>
      </c>
      <c r="N9" s="19"/>
      <c r="O9" s="16">
        <f t="shared" si="0"/>
        <v>1</v>
      </c>
    </row>
    <row r="10" spans="1:15" ht="25.5">
      <c r="A10" s="6" t="s">
        <v>39</v>
      </c>
      <c r="B10" s="1" t="s">
        <v>7</v>
      </c>
      <c r="C10" s="25">
        <v>1</v>
      </c>
      <c r="D10" s="22">
        <f>D11+D12</f>
        <v>17</v>
      </c>
      <c r="E10" s="22">
        <v>0</v>
      </c>
      <c r="F10" s="22">
        <v>0</v>
      </c>
      <c r="G10" s="35">
        <v>2</v>
      </c>
      <c r="H10" s="22">
        <v>12</v>
      </c>
      <c r="I10" s="22">
        <f aca="true" t="shared" si="1" ref="I10">I11+I12</f>
        <v>1</v>
      </c>
      <c r="J10" s="22">
        <f aca="true" t="shared" si="2" ref="J10">SUM(J11:J12)</f>
        <v>0</v>
      </c>
      <c r="K10" s="22">
        <f aca="true" t="shared" si="3" ref="K10">K11+K12</f>
        <v>1</v>
      </c>
      <c r="L10" s="25">
        <v>3</v>
      </c>
      <c r="M10" s="32">
        <f>SUM(M11:M12)</f>
        <v>3</v>
      </c>
      <c r="N10" s="19"/>
      <c r="O10" s="16">
        <f t="shared" si="0"/>
        <v>40</v>
      </c>
    </row>
    <row r="11" spans="1:15" ht="15">
      <c r="A11" s="6" t="s">
        <v>40</v>
      </c>
      <c r="B11" s="1" t="s">
        <v>8</v>
      </c>
      <c r="C11" s="25">
        <v>0</v>
      </c>
      <c r="D11" s="22">
        <v>14</v>
      </c>
      <c r="E11" s="22">
        <v>0</v>
      </c>
      <c r="F11" s="22">
        <v>0</v>
      </c>
      <c r="G11" s="35">
        <v>2</v>
      </c>
      <c r="H11" s="22">
        <v>10</v>
      </c>
      <c r="I11" s="22">
        <v>1</v>
      </c>
      <c r="J11" s="22">
        <v>0</v>
      </c>
      <c r="K11" s="26">
        <v>1</v>
      </c>
      <c r="L11" s="25">
        <v>3</v>
      </c>
      <c r="M11" s="32">
        <v>0</v>
      </c>
      <c r="N11" s="19"/>
      <c r="O11" s="16">
        <f t="shared" si="0"/>
        <v>31</v>
      </c>
    </row>
    <row r="12" spans="1:15" ht="15">
      <c r="A12" s="6" t="s">
        <v>41</v>
      </c>
      <c r="B12" s="1" t="s">
        <v>9</v>
      </c>
      <c r="C12" s="25">
        <v>1</v>
      </c>
      <c r="D12" s="22">
        <v>3</v>
      </c>
      <c r="E12" s="22">
        <v>0</v>
      </c>
      <c r="F12" s="22">
        <v>0</v>
      </c>
      <c r="G12" s="35">
        <v>0</v>
      </c>
      <c r="H12" s="22">
        <v>2</v>
      </c>
      <c r="I12" s="22">
        <v>0</v>
      </c>
      <c r="J12" s="22">
        <v>0</v>
      </c>
      <c r="K12" s="26"/>
      <c r="L12" s="25">
        <v>0</v>
      </c>
      <c r="M12" s="32">
        <v>3</v>
      </c>
      <c r="N12" s="19"/>
      <c r="O12" s="16">
        <f t="shared" si="0"/>
        <v>9</v>
      </c>
    </row>
    <row r="13" spans="1:15" ht="15">
      <c r="A13" s="6" t="s">
        <v>42</v>
      </c>
      <c r="B13" s="1" t="s">
        <v>10</v>
      </c>
      <c r="C13" s="25">
        <v>16</v>
      </c>
      <c r="D13" s="22">
        <f>D14+D15</f>
        <v>8</v>
      </c>
      <c r="E13" s="22">
        <v>34</v>
      </c>
      <c r="F13" s="22">
        <v>0</v>
      </c>
      <c r="G13" s="35">
        <v>50</v>
      </c>
      <c r="H13" s="22">
        <v>86</v>
      </c>
      <c r="I13" s="22">
        <f>I14+I15</f>
        <v>46</v>
      </c>
      <c r="J13" s="22">
        <f aca="true" t="shared" si="4" ref="J13">SUM(J14:J15)</f>
        <v>9</v>
      </c>
      <c r="K13" s="22">
        <f aca="true" t="shared" si="5" ref="K13">K14+K15</f>
        <v>10</v>
      </c>
      <c r="L13" s="25">
        <v>5</v>
      </c>
      <c r="M13" s="32">
        <f>SUM(M14:M15)</f>
        <v>22</v>
      </c>
      <c r="N13" s="19"/>
      <c r="O13" s="16">
        <f t="shared" si="0"/>
        <v>286</v>
      </c>
    </row>
    <row r="14" spans="1:15" ht="15">
      <c r="A14" s="6" t="s">
        <v>40</v>
      </c>
      <c r="B14" s="1" t="s">
        <v>11</v>
      </c>
      <c r="C14" s="25">
        <v>13</v>
      </c>
      <c r="D14" s="22">
        <v>3</v>
      </c>
      <c r="E14" s="22">
        <v>8</v>
      </c>
      <c r="F14" s="22">
        <v>0</v>
      </c>
      <c r="G14" s="35">
        <v>13</v>
      </c>
      <c r="H14" s="22">
        <v>69</v>
      </c>
      <c r="I14" s="22">
        <v>27</v>
      </c>
      <c r="J14" s="22">
        <v>4</v>
      </c>
      <c r="K14" s="26">
        <v>5</v>
      </c>
      <c r="L14" s="25">
        <v>0</v>
      </c>
      <c r="M14" s="32">
        <v>5</v>
      </c>
      <c r="N14" s="19"/>
      <c r="O14" s="16">
        <f t="shared" si="0"/>
        <v>147</v>
      </c>
    </row>
    <row r="15" spans="1:15" ht="15">
      <c r="A15" s="6" t="s">
        <v>41</v>
      </c>
      <c r="B15" s="1" t="s">
        <v>12</v>
      </c>
      <c r="C15" s="25">
        <v>3</v>
      </c>
      <c r="D15" s="22">
        <v>5</v>
      </c>
      <c r="E15" s="22">
        <v>26</v>
      </c>
      <c r="F15" s="22">
        <v>0</v>
      </c>
      <c r="G15" s="35">
        <v>37</v>
      </c>
      <c r="H15" s="22">
        <v>17</v>
      </c>
      <c r="I15" s="22">
        <v>19</v>
      </c>
      <c r="J15" s="22">
        <v>5</v>
      </c>
      <c r="K15" s="26">
        <v>5</v>
      </c>
      <c r="L15" s="25">
        <v>5</v>
      </c>
      <c r="M15" s="32">
        <v>17</v>
      </c>
      <c r="N15" s="19"/>
      <c r="O15" s="16">
        <f t="shared" si="0"/>
        <v>139</v>
      </c>
    </row>
    <row r="16" spans="1:15" ht="15">
      <c r="A16" s="6" t="s">
        <v>43</v>
      </c>
      <c r="B16" s="1" t="s">
        <v>13</v>
      </c>
      <c r="C16" s="25">
        <v>17</v>
      </c>
      <c r="D16" s="22">
        <f aca="true" t="shared" si="6" ref="D16:D18">D10+D13</f>
        <v>25</v>
      </c>
      <c r="E16" s="22">
        <v>34</v>
      </c>
      <c r="F16" s="22">
        <v>0</v>
      </c>
      <c r="G16" s="35">
        <v>52</v>
      </c>
      <c r="H16" s="22">
        <v>98</v>
      </c>
      <c r="I16" s="22">
        <f>I17+I18</f>
        <v>47</v>
      </c>
      <c r="J16" s="22">
        <f aca="true" t="shared" si="7" ref="J16">SUM(J17:J18)</f>
        <v>9</v>
      </c>
      <c r="K16" s="24">
        <f aca="true" t="shared" si="8" ref="K16">K17+K18</f>
        <v>11</v>
      </c>
      <c r="L16" s="25">
        <v>8</v>
      </c>
      <c r="M16" s="32">
        <f>SUM(M17:M18)</f>
        <v>25</v>
      </c>
      <c r="N16" s="19"/>
      <c r="O16" s="16">
        <f t="shared" si="0"/>
        <v>326</v>
      </c>
    </row>
    <row r="17" spans="1:15" ht="15">
      <c r="A17" s="6" t="s">
        <v>40</v>
      </c>
      <c r="B17" s="1" t="s">
        <v>14</v>
      </c>
      <c r="C17" s="25">
        <v>13</v>
      </c>
      <c r="D17" s="22">
        <f t="shared" si="6"/>
        <v>17</v>
      </c>
      <c r="E17" s="22">
        <v>8</v>
      </c>
      <c r="F17" s="22">
        <v>0</v>
      </c>
      <c r="G17" s="35">
        <v>15</v>
      </c>
      <c r="H17" s="22">
        <v>79</v>
      </c>
      <c r="I17" s="22">
        <f aca="true" t="shared" si="9" ref="I17:I18">I11+I14</f>
        <v>28</v>
      </c>
      <c r="J17" s="22">
        <f aca="true" t="shared" si="10" ref="J17:J18">J11+J14</f>
        <v>4</v>
      </c>
      <c r="K17" s="27">
        <v>6</v>
      </c>
      <c r="L17" s="25">
        <v>3</v>
      </c>
      <c r="M17" s="32">
        <f aca="true" t="shared" si="11" ref="M17:M18">M11+M14</f>
        <v>5</v>
      </c>
      <c r="N17" s="19"/>
      <c r="O17" s="16">
        <f t="shared" si="0"/>
        <v>178</v>
      </c>
    </row>
    <row r="18" spans="1:15" ht="15">
      <c r="A18" s="6" t="s">
        <v>41</v>
      </c>
      <c r="B18" s="1" t="s">
        <v>15</v>
      </c>
      <c r="C18" s="25">
        <v>4</v>
      </c>
      <c r="D18" s="22">
        <f t="shared" si="6"/>
        <v>8</v>
      </c>
      <c r="E18" s="22">
        <v>26</v>
      </c>
      <c r="F18" s="22">
        <v>0</v>
      </c>
      <c r="G18" s="35">
        <v>37</v>
      </c>
      <c r="H18" s="22">
        <v>19</v>
      </c>
      <c r="I18" s="22">
        <f t="shared" si="9"/>
        <v>19</v>
      </c>
      <c r="J18" s="22">
        <f t="shared" si="10"/>
        <v>5</v>
      </c>
      <c r="K18" s="27">
        <v>5</v>
      </c>
      <c r="L18" s="25">
        <v>5</v>
      </c>
      <c r="M18" s="32">
        <f t="shared" si="11"/>
        <v>20</v>
      </c>
      <c r="N18" s="19"/>
      <c r="O18" s="16">
        <f t="shared" si="0"/>
        <v>148</v>
      </c>
    </row>
    <row r="19" spans="1:15" ht="15">
      <c r="A19" s="6" t="s">
        <v>44</v>
      </c>
      <c r="B19" s="1" t="s">
        <v>16</v>
      </c>
      <c r="C19" s="25">
        <v>236</v>
      </c>
      <c r="D19" s="22">
        <f>D20+D24+D25</f>
        <v>134</v>
      </c>
      <c r="E19" s="22">
        <v>182</v>
      </c>
      <c r="F19" s="22">
        <v>201</v>
      </c>
      <c r="G19" s="35">
        <v>130</v>
      </c>
      <c r="H19" s="23">
        <f>H20+H24+H25</f>
        <v>203</v>
      </c>
      <c r="I19" s="22">
        <f aca="true" t="shared" si="12" ref="I19">I20+I24+I25</f>
        <v>163</v>
      </c>
      <c r="J19" s="22">
        <f aca="true" t="shared" si="13" ref="J19">SUM(J20,J24:J25)</f>
        <v>472</v>
      </c>
      <c r="K19" s="22">
        <f aca="true" t="shared" si="14" ref="K19">SUM(K21:K25)</f>
        <v>334</v>
      </c>
      <c r="L19" s="25">
        <v>213</v>
      </c>
      <c r="M19" s="32">
        <f>M20+M24+M25</f>
        <v>170</v>
      </c>
      <c r="N19" s="19"/>
      <c r="O19" s="16">
        <f t="shared" si="0"/>
        <v>2438</v>
      </c>
    </row>
    <row r="20" spans="1:15" ht="15">
      <c r="A20" s="6" t="s">
        <v>45</v>
      </c>
      <c r="B20" s="1" t="s">
        <v>17</v>
      </c>
      <c r="C20" s="25">
        <v>235</v>
      </c>
      <c r="D20" s="22">
        <f>SUM(D21:D23)</f>
        <v>134</v>
      </c>
      <c r="E20" s="22">
        <v>182</v>
      </c>
      <c r="F20" s="22">
        <v>201</v>
      </c>
      <c r="G20" s="35">
        <v>129</v>
      </c>
      <c r="H20" s="23">
        <f aca="true" t="shared" si="15" ref="H20:I20">H21+H22+H23</f>
        <v>200</v>
      </c>
      <c r="I20" s="22">
        <f t="shared" si="15"/>
        <v>163</v>
      </c>
      <c r="J20" s="22">
        <f aca="true" t="shared" si="16" ref="J20">SUM(J21:J23)</f>
        <v>472</v>
      </c>
      <c r="K20" s="22">
        <f aca="true" t="shared" si="17" ref="K20">K21+K22+K23</f>
        <v>333</v>
      </c>
      <c r="L20" s="25">
        <v>213</v>
      </c>
      <c r="M20" s="32">
        <f>SUM(M21:M23)</f>
        <v>170</v>
      </c>
      <c r="N20" s="19"/>
      <c r="O20" s="16">
        <f t="shared" si="0"/>
        <v>2432</v>
      </c>
    </row>
    <row r="21" spans="1:15" ht="15">
      <c r="A21" s="6" t="s">
        <v>46</v>
      </c>
      <c r="B21" s="1" t="s">
        <v>18</v>
      </c>
      <c r="C21" s="25">
        <v>226</v>
      </c>
      <c r="D21" s="22">
        <v>131</v>
      </c>
      <c r="E21" s="22">
        <v>176</v>
      </c>
      <c r="F21" s="22">
        <v>194</v>
      </c>
      <c r="G21" s="35">
        <v>123</v>
      </c>
      <c r="H21" s="22">
        <v>183</v>
      </c>
      <c r="I21" s="22">
        <v>147</v>
      </c>
      <c r="J21" s="22">
        <v>457</v>
      </c>
      <c r="K21" s="26">
        <v>321</v>
      </c>
      <c r="L21" s="25">
        <v>210</v>
      </c>
      <c r="M21" s="32">
        <v>156</v>
      </c>
      <c r="N21" s="19"/>
      <c r="O21" s="16">
        <f t="shared" si="0"/>
        <v>2324</v>
      </c>
    </row>
    <row r="22" spans="1:15" ht="15">
      <c r="A22" s="6" t="s">
        <v>47</v>
      </c>
      <c r="B22" s="1" t="s">
        <v>19</v>
      </c>
      <c r="C22" s="25">
        <v>9</v>
      </c>
      <c r="D22" s="22">
        <v>3</v>
      </c>
      <c r="E22" s="22">
        <v>6</v>
      </c>
      <c r="F22" s="22">
        <v>7</v>
      </c>
      <c r="G22" s="35">
        <v>6</v>
      </c>
      <c r="H22" s="22">
        <v>16</v>
      </c>
      <c r="I22" s="22">
        <v>16</v>
      </c>
      <c r="J22" s="22">
        <v>15</v>
      </c>
      <c r="K22" s="26">
        <v>12</v>
      </c>
      <c r="L22" s="25">
        <v>3</v>
      </c>
      <c r="M22" s="32">
        <v>14</v>
      </c>
      <c r="N22" s="19"/>
      <c r="O22" s="16">
        <f t="shared" si="0"/>
        <v>107</v>
      </c>
    </row>
    <row r="23" spans="1:15" ht="15">
      <c r="A23" s="38" t="s">
        <v>48</v>
      </c>
      <c r="B23" s="1" t="s">
        <v>20</v>
      </c>
      <c r="C23" s="25">
        <v>0</v>
      </c>
      <c r="D23" s="22">
        <v>0</v>
      </c>
      <c r="E23" s="22">
        <v>0</v>
      </c>
      <c r="F23" s="22">
        <v>0</v>
      </c>
      <c r="G23" s="35">
        <v>0</v>
      </c>
      <c r="H23" s="22">
        <v>1</v>
      </c>
      <c r="I23" s="22">
        <v>0</v>
      </c>
      <c r="J23" s="22">
        <v>0</v>
      </c>
      <c r="K23" s="26"/>
      <c r="L23" s="25">
        <v>0</v>
      </c>
      <c r="M23" s="32">
        <v>0</v>
      </c>
      <c r="N23" s="19"/>
      <c r="O23" s="16">
        <f t="shared" si="0"/>
        <v>1</v>
      </c>
    </row>
    <row r="24" spans="1:15" ht="15">
      <c r="A24" s="6" t="s">
        <v>49</v>
      </c>
      <c r="B24" s="1" t="s">
        <v>21</v>
      </c>
      <c r="C24" s="25">
        <v>1</v>
      </c>
      <c r="D24" s="22">
        <v>0</v>
      </c>
      <c r="E24" s="22">
        <v>0</v>
      </c>
      <c r="F24" s="22">
        <v>0</v>
      </c>
      <c r="G24" s="35">
        <v>1</v>
      </c>
      <c r="H24" s="22">
        <v>3</v>
      </c>
      <c r="I24" s="22">
        <v>0</v>
      </c>
      <c r="J24" s="22">
        <v>0</v>
      </c>
      <c r="K24" s="26">
        <v>1</v>
      </c>
      <c r="L24" s="25">
        <v>0</v>
      </c>
      <c r="M24" s="32">
        <v>0</v>
      </c>
      <c r="N24" s="19"/>
      <c r="O24" s="16">
        <f t="shared" si="0"/>
        <v>6</v>
      </c>
    </row>
    <row r="25" spans="1:15" ht="15">
      <c r="A25" s="6" t="s">
        <v>50</v>
      </c>
      <c r="B25" s="1" t="s">
        <v>22</v>
      </c>
      <c r="C25" s="25">
        <v>0</v>
      </c>
      <c r="D25" s="22">
        <v>0</v>
      </c>
      <c r="E25" s="22">
        <v>0</v>
      </c>
      <c r="F25" s="22">
        <v>0</v>
      </c>
      <c r="G25" s="35">
        <v>0</v>
      </c>
      <c r="H25" s="22">
        <v>0</v>
      </c>
      <c r="I25" s="22">
        <v>0</v>
      </c>
      <c r="J25" s="22">
        <v>0</v>
      </c>
      <c r="K25" s="26">
        <v>0</v>
      </c>
      <c r="L25" s="25">
        <v>0</v>
      </c>
      <c r="M25" s="32">
        <v>0</v>
      </c>
      <c r="N25" s="19"/>
      <c r="O25" s="16">
        <f t="shared" si="0"/>
        <v>0</v>
      </c>
    </row>
    <row r="26" spans="1:15" ht="25.5">
      <c r="A26" s="6" t="s">
        <v>51</v>
      </c>
      <c r="B26" s="1" t="s">
        <v>23</v>
      </c>
      <c r="C26" s="25">
        <v>0</v>
      </c>
      <c r="D26" s="22">
        <v>0</v>
      </c>
      <c r="E26" s="22">
        <v>0</v>
      </c>
      <c r="F26" s="22">
        <v>0</v>
      </c>
      <c r="G26" s="35">
        <v>0</v>
      </c>
      <c r="H26" s="22">
        <v>0</v>
      </c>
      <c r="I26" s="22">
        <v>0</v>
      </c>
      <c r="J26" s="22">
        <v>0</v>
      </c>
      <c r="K26" s="22">
        <v>0</v>
      </c>
      <c r="L26" s="25">
        <v>0</v>
      </c>
      <c r="M26" s="32">
        <v>0</v>
      </c>
      <c r="N26" s="19"/>
      <c r="O26" s="16">
        <f t="shared" si="0"/>
        <v>0</v>
      </c>
    </row>
    <row r="27" spans="1:15" ht="25.5">
      <c r="A27" s="6" t="s">
        <v>52</v>
      </c>
      <c r="B27" s="1" t="s">
        <v>24</v>
      </c>
      <c r="C27" s="25">
        <v>0</v>
      </c>
      <c r="D27" s="22">
        <v>0</v>
      </c>
      <c r="E27" s="22">
        <v>0</v>
      </c>
      <c r="F27" s="22">
        <v>0</v>
      </c>
      <c r="G27" s="35">
        <v>0</v>
      </c>
      <c r="H27" s="22">
        <v>0</v>
      </c>
      <c r="I27" s="22">
        <v>0</v>
      </c>
      <c r="J27" s="22">
        <v>0</v>
      </c>
      <c r="K27" s="22">
        <v>0</v>
      </c>
      <c r="L27" s="25">
        <v>0</v>
      </c>
      <c r="M27" s="32">
        <v>0</v>
      </c>
      <c r="N27" s="19"/>
      <c r="O27" s="16">
        <f t="shared" si="0"/>
        <v>0</v>
      </c>
    </row>
    <row r="28" spans="1:15" ht="25.5">
      <c r="A28" s="6" t="s">
        <v>53</v>
      </c>
      <c r="B28" s="1" t="s">
        <v>25</v>
      </c>
      <c r="C28" s="25">
        <v>2</v>
      </c>
      <c r="D28" s="22">
        <v>1</v>
      </c>
      <c r="E28" s="22">
        <v>1</v>
      </c>
      <c r="F28" s="22">
        <v>0</v>
      </c>
      <c r="G28" s="35">
        <v>0</v>
      </c>
      <c r="H28" s="22">
        <v>5</v>
      </c>
      <c r="I28" s="22">
        <v>1</v>
      </c>
      <c r="J28" s="22">
        <v>1</v>
      </c>
      <c r="K28" s="22">
        <v>11</v>
      </c>
      <c r="L28" s="25">
        <v>4</v>
      </c>
      <c r="M28" s="32">
        <v>1</v>
      </c>
      <c r="N28" s="19"/>
      <c r="O28" s="16">
        <f t="shared" si="0"/>
        <v>27</v>
      </c>
    </row>
    <row r="29" spans="1:15" ht="15">
      <c r="A29" s="6" t="s">
        <v>54</v>
      </c>
      <c r="B29" s="1" t="s">
        <v>26</v>
      </c>
      <c r="C29" s="25">
        <v>0</v>
      </c>
      <c r="D29" s="22">
        <v>0</v>
      </c>
      <c r="E29" s="22">
        <v>0</v>
      </c>
      <c r="F29" s="22">
        <v>0</v>
      </c>
      <c r="G29" s="35">
        <v>0</v>
      </c>
      <c r="H29" s="22">
        <v>0</v>
      </c>
      <c r="I29" s="22">
        <v>1</v>
      </c>
      <c r="J29" s="22">
        <v>0</v>
      </c>
      <c r="K29" s="22">
        <v>0</v>
      </c>
      <c r="L29" s="25">
        <v>0</v>
      </c>
      <c r="M29" s="32">
        <v>0</v>
      </c>
      <c r="N29" s="19"/>
      <c r="O29" s="16">
        <f t="shared" si="0"/>
        <v>1</v>
      </c>
    </row>
    <row r="30" spans="1:15" ht="15">
      <c r="A30" s="6" t="s">
        <v>55</v>
      </c>
      <c r="B30" s="1" t="s">
        <v>27</v>
      </c>
      <c r="C30" s="25">
        <v>0</v>
      </c>
      <c r="D30" s="22">
        <v>0</v>
      </c>
      <c r="E30" s="22">
        <v>0</v>
      </c>
      <c r="F30" s="22">
        <v>0</v>
      </c>
      <c r="G30" s="35">
        <v>0</v>
      </c>
      <c r="H30" s="22">
        <v>0</v>
      </c>
      <c r="I30" s="22">
        <v>0</v>
      </c>
      <c r="J30" s="22">
        <v>0</v>
      </c>
      <c r="K30" s="22">
        <v>0</v>
      </c>
      <c r="L30" s="25">
        <v>0</v>
      </c>
      <c r="M30" s="32">
        <v>0</v>
      </c>
      <c r="N30" s="19"/>
      <c r="O30" s="16">
        <f t="shared" si="0"/>
        <v>0</v>
      </c>
    </row>
    <row r="31" spans="1:15" ht="15">
      <c r="A31" s="6" t="s">
        <v>56</v>
      </c>
      <c r="B31" s="1" t="s">
        <v>28</v>
      </c>
      <c r="C31" s="25">
        <v>0</v>
      </c>
      <c r="D31" s="22">
        <v>0</v>
      </c>
      <c r="E31" s="22">
        <v>0</v>
      </c>
      <c r="F31" s="22">
        <v>0</v>
      </c>
      <c r="G31" s="35">
        <v>24</v>
      </c>
      <c r="H31" s="22">
        <v>1</v>
      </c>
      <c r="I31" s="22">
        <v>0</v>
      </c>
      <c r="J31" s="22">
        <v>0</v>
      </c>
      <c r="K31" s="22">
        <v>0</v>
      </c>
      <c r="L31" s="25">
        <v>0</v>
      </c>
      <c r="M31" s="32">
        <v>0</v>
      </c>
      <c r="N31" s="19"/>
      <c r="O31" s="16">
        <f t="shared" si="0"/>
        <v>25</v>
      </c>
    </row>
    <row r="32" spans="1:15" ht="15">
      <c r="A32" s="6" t="s">
        <v>57</v>
      </c>
      <c r="B32" s="1" t="s">
        <v>29</v>
      </c>
      <c r="C32" s="25">
        <v>0</v>
      </c>
      <c r="D32" s="22">
        <v>0</v>
      </c>
      <c r="E32" s="22">
        <v>0</v>
      </c>
      <c r="F32" s="22">
        <v>0</v>
      </c>
      <c r="G32" s="35">
        <v>0</v>
      </c>
      <c r="H32" s="22">
        <v>0</v>
      </c>
      <c r="I32" s="22">
        <v>0</v>
      </c>
      <c r="J32" s="22">
        <v>0</v>
      </c>
      <c r="K32" s="22">
        <v>0</v>
      </c>
      <c r="L32" s="25">
        <v>0</v>
      </c>
      <c r="M32" s="32">
        <v>0</v>
      </c>
      <c r="N32" s="19"/>
      <c r="O32" s="16">
        <f t="shared" si="0"/>
        <v>0</v>
      </c>
    </row>
    <row r="33" spans="1:15" ht="15">
      <c r="A33" s="6" t="s">
        <v>58</v>
      </c>
      <c r="B33" s="1" t="s">
        <v>30</v>
      </c>
      <c r="C33" s="25">
        <v>14</v>
      </c>
      <c r="D33" s="22">
        <v>25</v>
      </c>
      <c r="E33" s="22">
        <v>3</v>
      </c>
      <c r="F33" s="22">
        <v>2</v>
      </c>
      <c r="G33" s="35">
        <v>3</v>
      </c>
      <c r="H33" s="22">
        <v>58</v>
      </c>
      <c r="I33" s="22">
        <v>51</v>
      </c>
      <c r="J33" s="22">
        <v>11</v>
      </c>
      <c r="K33" s="22">
        <v>3</v>
      </c>
      <c r="L33" s="25">
        <v>10</v>
      </c>
      <c r="M33" s="32">
        <v>11</v>
      </c>
      <c r="N33" s="19"/>
      <c r="O33" s="16">
        <f t="shared" si="0"/>
        <v>191</v>
      </c>
    </row>
    <row r="34" spans="1:15" ht="15">
      <c r="A34" s="8" t="s">
        <v>59</v>
      </c>
      <c r="B34" s="9" t="s">
        <v>31</v>
      </c>
      <c r="C34" s="25">
        <v>1608</v>
      </c>
      <c r="D34" s="24">
        <f>D3+D4+D5+D6+D7+D8+D9+D16+D19+D26+D27+D28+D29+D30+D31+D32+D33</f>
        <v>1402</v>
      </c>
      <c r="E34" s="22">
        <v>402</v>
      </c>
      <c r="F34" s="22">
        <v>222</v>
      </c>
      <c r="G34" s="35">
        <v>1789</v>
      </c>
      <c r="H34" s="22">
        <v>1133</v>
      </c>
      <c r="I34" s="22">
        <f>I3+I5+I4+I6+I7+I8+I9+I16+I19+I26+I27+I28+I29+I30+I32+I31+I33</f>
        <v>1409</v>
      </c>
      <c r="J34" s="28">
        <f aca="true" t="shared" si="18" ref="J34">SUM(J3:J10,J13,J19,J26:J33)</f>
        <v>1124</v>
      </c>
      <c r="K34" s="28">
        <f>SUM(K3:K10)+K13+K19+SUM(K26:K33)</f>
        <v>586</v>
      </c>
      <c r="L34" s="25">
        <v>324</v>
      </c>
      <c r="M34" s="33">
        <f>SUM(M3:M9)+M16+M19+SUM(M26:M33)</f>
        <v>643</v>
      </c>
      <c r="N34" s="20"/>
      <c r="O34" s="21">
        <f t="shared" si="0"/>
        <v>10642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90" zoomScaleNormal="90" workbookViewId="0" topLeftCell="A1"/>
  </sheetViews>
  <sheetFormatPr defaultColWidth="9.140625" defaultRowHeight="15"/>
  <cols>
    <col min="1" max="1" width="32.140625" style="0" customWidth="1"/>
    <col min="2" max="2" width="6.140625" style="0" customWidth="1"/>
    <col min="3" max="15" width="15.140625" style="2" customWidth="1"/>
  </cols>
  <sheetData>
    <row r="1" ht="15">
      <c r="A1" s="12" t="s">
        <v>74</v>
      </c>
    </row>
    <row r="2" spans="1:15" s="3" customFormat="1" ht="30">
      <c r="A2" s="4"/>
      <c r="B2" s="5"/>
      <c r="C2" s="13" t="s">
        <v>60</v>
      </c>
      <c r="D2" s="13" t="s">
        <v>61</v>
      </c>
      <c r="E2" s="13" t="s">
        <v>62</v>
      </c>
      <c r="F2" s="13" t="s">
        <v>63</v>
      </c>
      <c r="G2" s="13" t="s">
        <v>64</v>
      </c>
      <c r="H2" s="13" t="s">
        <v>65</v>
      </c>
      <c r="I2" s="13" t="s">
        <v>66</v>
      </c>
      <c r="J2" s="13" t="s">
        <v>67</v>
      </c>
      <c r="K2" s="13" t="s">
        <v>68</v>
      </c>
      <c r="L2" s="13" t="s">
        <v>69</v>
      </c>
      <c r="M2" s="13" t="s">
        <v>70</v>
      </c>
      <c r="N2" s="18" t="s">
        <v>71</v>
      </c>
      <c r="O2" s="14" t="s">
        <v>72</v>
      </c>
    </row>
    <row r="3" spans="1:15" ht="15">
      <c r="A3" s="6" t="s">
        <v>32</v>
      </c>
      <c r="B3" s="1" t="s">
        <v>0</v>
      </c>
      <c r="C3" s="25">
        <v>79</v>
      </c>
      <c r="D3" s="7">
        <v>77</v>
      </c>
      <c r="E3" s="7">
        <v>16</v>
      </c>
      <c r="F3" s="7">
        <v>21</v>
      </c>
      <c r="G3" s="7">
        <v>50</v>
      </c>
      <c r="H3" s="23">
        <v>124</v>
      </c>
      <c r="I3" s="22">
        <v>121</v>
      </c>
      <c r="J3" s="22">
        <v>53</v>
      </c>
      <c r="K3" s="7">
        <v>82</v>
      </c>
      <c r="L3" s="7">
        <v>29</v>
      </c>
      <c r="M3" s="7">
        <v>35</v>
      </c>
      <c r="N3" s="19"/>
      <c r="O3" s="15">
        <f>SUM(C3:N3)</f>
        <v>687</v>
      </c>
    </row>
    <row r="4" spans="1:15" ht="15">
      <c r="A4" s="6" t="s">
        <v>33</v>
      </c>
      <c r="B4" s="1" t="s">
        <v>1</v>
      </c>
      <c r="C4" s="25">
        <v>1559</v>
      </c>
      <c r="D4" s="7">
        <v>546</v>
      </c>
      <c r="E4" s="7">
        <v>169</v>
      </c>
      <c r="F4" s="7">
        <v>0</v>
      </c>
      <c r="G4" s="7">
        <v>775</v>
      </c>
      <c r="H4" s="23">
        <v>413</v>
      </c>
      <c r="I4" s="22">
        <v>902</v>
      </c>
      <c r="J4" s="22">
        <v>290</v>
      </c>
      <c r="K4" s="7">
        <v>45</v>
      </c>
      <c r="L4" s="7">
        <v>0</v>
      </c>
      <c r="M4" s="7">
        <v>376</v>
      </c>
      <c r="N4" s="19"/>
      <c r="O4" s="15">
        <f aca="true" t="shared" si="0" ref="O4:O34">SUM(C4:N4)</f>
        <v>5075</v>
      </c>
    </row>
    <row r="5" spans="1:15" ht="25.5">
      <c r="A5" s="6" t="s">
        <v>34</v>
      </c>
      <c r="B5" s="1" t="s">
        <v>2</v>
      </c>
      <c r="C5" s="25">
        <v>41</v>
      </c>
      <c r="D5" s="7">
        <v>44</v>
      </c>
      <c r="E5" s="7">
        <v>36</v>
      </c>
      <c r="F5" s="7">
        <v>6</v>
      </c>
      <c r="G5" s="7">
        <v>22</v>
      </c>
      <c r="H5" s="23">
        <v>127</v>
      </c>
      <c r="I5" s="22">
        <v>90</v>
      </c>
      <c r="J5" s="22">
        <v>53</v>
      </c>
      <c r="K5" s="7">
        <v>60</v>
      </c>
      <c r="L5" s="7">
        <v>68</v>
      </c>
      <c r="M5" s="7">
        <v>109</v>
      </c>
      <c r="N5" s="19"/>
      <c r="O5" s="15">
        <f t="shared" si="0"/>
        <v>656</v>
      </c>
    </row>
    <row r="6" spans="1:15" ht="25.5">
      <c r="A6" s="6" t="s">
        <v>35</v>
      </c>
      <c r="B6" s="1" t="s">
        <v>3</v>
      </c>
      <c r="C6" s="25">
        <v>0</v>
      </c>
      <c r="D6" s="7">
        <v>0</v>
      </c>
      <c r="E6" s="7">
        <v>0</v>
      </c>
      <c r="F6" s="7">
        <v>0</v>
      </c>
      <c r="G6" s="7">
        <v>0</v>
      </c>
      <c r="H6" s="23">
        <v>0</v>
      </c>
      <c r="I6" s="22">
        <v>0</v>
      </c>
      <c r="J6" s="22">
        <v>0</v>
      </c>
      <c r="K6" s="7">
        <v>0</v>
      </c>
      <c r="L6" s="7">
        <v>0</v>
      </c>
      <c r="M6" s="7">
        <v>0</v>
      </c>
      <c r="N6" s="19"/>
      <c r="O6" s="15">
        <f t="shared" si="0"/>
        <v>0</v>
      </c>
    </row>
    <row r="7" spans="1:15" ht="15">
      <c r="A7" s="6" t="s">
        <v>36</v>
      </c>
      <c r="B7" s="1" t="s">
        <v>4</v>
      </c>
      <c r="C7" s="25">
        <v>0</v>
      </c>
      <c r="D7" s="7">
        <v>0</v>
      </c>
      <c r="E7" s="7">
        <v>0</v>
      </c>
      <c r="F7" s="7">
        <v>0</v>
      </c>
      <c r="G7" s="7">
        <v>0</v>
      </c>
      <c r="H7" s="23">
        <v>0</v>
      </c>
      <c r="I7" s="22">
        <v>0</v>
      </c>
      <c r="J7" s="22">
        <v>0</v>
      </c>
      <c r="K7" s="7">
        <v>0</v>
      </c>
      <c r="L7" s="7">
        <v>0</v>
      </c>
      <c r="M7" s="7">
        <v>0</v>
      </c>
      <c r="N7" s="19"/>
      <c r="O7" s="15">
        <f t="shared" si="0"/>
        <v>0</v>
      </c>
    </row>
    <row r="8" spans="1:15" ht="15">
      <c r="A8" s="6" t="s">
        <v>37</v>
      </c>
      <c r="B8" s="1" t="s">
        <v>5</v>
      </c>
      <c r="C8" s="25">
        <v>0</v>
      </c>
      <c r="D8" s="7">
        <v>0</v>
      </c>
      <c r="E8" s="7">
        <v>0</v>
      </c>
      <c r="F8" s="7">
        <v>0</v>
      </c>
      <c r="G8" s="7">
        <v>0</v>
      </c>
      <c r="H8" s="23">
        <v>0</v>
      </c>
      <c r="I8" s="22">
        <v>0</v>
      </c>
      <c r="J8" s="22">
        <v>0</v>
      </c>
      <c r="K8" s="7">
        <v>0</v>
      </c>
      <c r="L8" s="7">
        <v>0</v>
      </c>
      <c r="M8" s="7">
        <v>0</v>
      </c>
      <c r="N8" s="19"/>
      <c r="O8" s="15">
        <f t="shared" si="0"/>
        <v>0</v>
      </c>
    </row>
    <row r="9" spans="1:15" ht="25.5">
      <c r="A9" s="6" t="s">
        <v>38</v>
      </c>
      <c r="B9" s="1" t="s">
        <v>6</v>
      </c>
      <c r="C9" s="25">
        <v>0</v>
      </c>
      <c r="D9" s="7">
        <v>0</v>
      </c>
      <c r="E9" s="7">
        <v>0</v>
      </c>
      <c r="F9" s="7">
        <v>0</v>
      </c>
      <c r="G9" s="7">
        <v>1</v>
      </c>
      <c r="H9" s="23">
        <v>0</v>
      </c>
      <c r="I9" s="22">
        <v>0</v>
      </c>
      <c r="J9" s="22">
        <v>0</v>
      </c>
      <c r="K9" s="7">
        <v>0</v>
      </c>
      <c r="L9" s="7">
        <v>0</v>
      </c>
      <c r="M9" s="7">
        <v>0</v>
      </c>
      <c r="N9" s="19"/>
      <c r="O9" s="15">
        <f t="shared" si="0"/>
        <v>1</v>
      </c>
    </row>
    <row r="10" spans="1:15" ht="25.5">
      <c r="A10" s="6" t="s">
        <v>39</v>
      </c>
      <c r="B10" s="1" t="s">
        <v>7</v>
      </c>
      <c r="C10" s="25">
        <v>0</v>
      </c>
      <c r="D10" s="7">
        <v>37</v>
      </c>
      <c r="E10" s="7">
        <v>1</v>
      </c>
      <c r="F10" s="7">
        <v>0</v>
      </c>
      <c r="G10" s="7">
        <v>6</v>
      </c>
      <c r="H10" s="23">
        <v>19</v>
      </c>
      <c r="I10" s="22">
        <f aca="true" t="shared" si="1" ref="I10">I11+I12</f>
        <v>0</v>
      </c>
      <c r="J10" s="22">
        <f aca="true" t="shared" si="2" ref="J10">SUM(J11:J12)</f>
        <v>0</v>
      </c>
      <c r="K10" s="7">
        <v>4</v>
      </c>
      <c r="L10" s="7">
        <v>2</v>
      </c>
      <c r="M10" s="7">
        <v>3</v>
      </c>
      <c r="N10" s="19"/>
      <c r="O10" s="15">
        <f t="shared" si="0"/>
        <v>72</v>
      </c>
    </row>
    <row r="11" spans="1:15" ht="15">
      <c r="A11" s="6" t="s">
        <v>40</v>
      </c>
      <c r="B11" s="1" t="s">
        <v>8</v>
      </c>
      <c r="C11" s="25">
        <v>0</v>
      </c>
      <c r="D11" s="7">
        <v>33</v>
      </c>
      <c r="E11" s="7">
        <v>1</v>
      </c>
      <c r="F11" s="7">
        <v>0</v>
      </c>
      <c r="G11" s="7">
        <v>2</v>
      </c>
      <c r="H11" s="22">
        <v>8</v>
      </c>
      <c r="I11" s="22">
        <v>0</v>
      </c>
      <c r="J11" s="22">
        <v>0</v>
      </c>
      <c r="K11" s="7">
        <v>2</v>
      </c>
      <c r="L11" s="7">
        <v>2</v>
      </c>
      <c r="M11" s="7">
        <v>0</v>
      </c>
      <c r="N11" s="19"/>
      <c r="O11" s="15">
        <f t="shared" si="0"/>
        <v>48</v>
      </c>
    </row>
    <row r="12" spans="1:15" ht="15">
      <c r="A12" s="6" t="s">
        <v>41</v>
      </c>
      <c r="B12" s="1" t="s">
        <v>9</v>
      </c>
      <c r="C12" s="25">
        <v>0</v>
      </c>
      <c r="D12" s="7">
        <v>4</v>
      </c>
      <c r="E12" s="7">
        <v>0</v>
      </c>
      <c r="F12" s="7">
        <v>0</v>
      </c>
      <c r="G12" s="7">
        <v>4</v>
      </c>
      <c r="H12" s="22">
        <v>11</v>
      </c>
      <c r="I12" s="22">
        <v>0</v>
      </c>
      <c r="J12" s="22">
        <v>0</v>
      </c>
      <c r="K12" s="7">
        <v>2</v>
      </c>
      <c r="L12" s="7">
        <v>0</v>
      </c>
      <c r="M12" s="7">
        <v>3</v>
      </c>
      <c r="N12" s="19"/>
      <c r="O12" s="15">
        <f t="shared" si="0"/>
        <v>24</v>
      </c>
    </row>
    <row r="13" spans="1:15" ht="15">
      <c r="A13" s="6" t="s">
        <v>42</v>
      </c>
      <c r="B13" s="1" t="s">
        <v>10</v>
      </c>
      <c r="C13" s="25">
        <v>8</v>
      </c>
      <c r="D13" s="7">
        <v>29</v>
      </c>
      <c r="E13" s="7">
        <v>30</v>
      </c>
      <c r="F13" s="7">
        <v>0</v>
      </c>
      <c r="G13" s="7">
        <v>44</v>
      </c>
      <c r="H13" s="23">
        <v>93</v>
      </c>
      <c r="I13" s="22">
        <f aca="true" t="shared" si="3" ref="I13">I14+I15</f>
        <v>65</v>
      </c>
      <c r="J13" s="22">
        <f aca="true" t="shared" si="4" ref="J13">SUM(J14:J15)</f>
        <v>32</v>
      </c>
      <c r="K13" s="7">
        <v>54</v>
      </c>
      <c r="L13" s="7">
        <v>2</v>
      </c>
      <c r="M13" s="7">
        <v>15</v>
      </c>
      <c r="N13" s="19"/>
      <c r="O13" s="15">
        <f t="shared" si="0"/>
        <v>372</v>
      </c>
    </row>
    <row r="14" spans="1:15" ht="15">
      <c r="A14" s="6" t="s">
        <v>40</v>
      </c>
      <c r="B14" s="1" t="s">
        <v>11</v>
      </c>
      <c r="C14" s="25">
        <v>7</v>
      </c>
      <c r="D14" s="7">
        <v>14</v>
      </c>
      <c r="E14" s="7">
        <v>8</v>
      </c>
      <c r="F14" s="7">
        <v>0</v>
      </c>
      <c r="G14" s="7">
        <v>13</v>
      </c>
      <c r="H14" s="22">
        <v>71</v>
      </c>
      <c r="I14" s="22">
        <v>22</v>
      </c>
      <c r="J14" s="22">
        <v>7</v>
      </c>
      <c r="K14" s="7">
        <v>11</v>
      </c>
      <c r="L14" s="7">
        <v>0</v>
      </c>
      <c r="M14" s="7">
        <v>1</v>
      </c>
      <c r="N14" s="19"/>
      <c r="O14" s="15">
        <f t="shared" si="0"/>
        <v>154</v>
      </c>
    </row>
    <row r="15" spans="1:15" ht="15">
      <c r="A15" s="6" t="s">
        <v>41</v>
      </c>
      <c r="B15" s="1" t="s">
        <v>12</v>
      </c>
      <c r="C15" s="25">
        <v>1</v>
      </c>
      <c r="D15" s="7">
        <v>15</v>
      </c>
      <c r="E15" s="7">
        <v>22</v>
      </c>
      <c r="F15" s="7">
        <v>0</v>
      </c>
      <c r="G15" s="7">
        <v>31</v>
      </c>
      <c r="H15" s="22">
        <v>22</v>
      </c>
      <c r="I15" s="22">
        <v>43</v>
      </c>
      <c r="J15" s="22">
        <v>25</v>
      </c>
      <c r="K15" s="7">
        <v>43</v>
      </c>
      <c r="L15" s="7">
        <v>2</v>
      </c>
      <c r="M15" s="7">
        <v>14</v>
      </c>
      <c r="N15" s="19"/>
      <c r="O15" s="15">
        <f t="shared" si="0"/>
        <v>218</v>
      </c>
    </row>
    <row r="16" spans="1:15" ht="15">
      <c r="A16" s="6" t="s">
        <v>43</v>
      </c>
      <c r="B16" s="1" t="s">
        <v>13</v>
      </c>
      <c r="C16" s="25">
        <v>8</v>
      </c>
      <c r="D16" s="7">
        <v>66</v>
      </c>
      <c r="E16" s="7">
        <v>31</v>
      </c>
      <c r="F16" s="7">
        <v>0</v>
      </c>
      <c r="G16" s="7">
        <v>50</v>
      </c>
      <c r="H16" s="23">
        <v>112</v>
      </c>
      <c r="I16" s="22">
        <f aca="true" t="shared" si="5" ref="I16">I17+I18</f>
        <v>65</v>
      </c>
      <c r="J16" s="22">
        <f aca="true" t="shared" si="6" ref="J16">SUM(J17:J18)</f>
        <v>32</v>
      </c>
      <c r="K16" s="7">
        <v>58</v>
      </c>
      <c r="L16" s="7">
        <v>4</v>
      </c>
      <c r="M16" s="7">
        <v>18</v>
      </c>
      <c r="N16" s="19"/>
      <c r="O16" s="15">
        <f t="shared" si="0"/>
        <v>444</v>
      </c>
    </row>
    <row r="17" spans="1:15" ht="15">
      <c r="A17" s="6" t="s">
        <v>40</v>
      </c>
      <c r="B17" s="1" t="s">
        <v>14</v>
      </c>
      <c r="C17" s="25">
        <v>7</v>
      </c>
      <c r="D17" s="7">
        <v>47</v>
      </c>
      <c r="E17" s="7">
        <v>9</v>
      </c>
      <c r="F17" s="7">
        <v>0</v>
      </c>
      <c r="G17" s="7">
        <v>15</v>
      </c>
      <c r="H17" s="22">
        <v>79</v>
      </c>
      <c r="I17" s="22">
        <v>22</v>
      </c>
      <c r="J17" s="22">
        <f aca="true" t="shared" si="7" ref="J17:J18">J11+J14</f>
        <v>7</v>
      </c>
      <c r="K17" s="7">
        <v>13</v>
      </c>
      <c r="L17" s="7">
        <v>2</v>
      </c>
      <c r="M17" s="7">
        <v>1</v>
      </c>
      <c r="N17" s="19"/>
      <c r="O17" s="15">
        <f t="shared" si="0"/>
        <v>202</v>
      </c>
    </row>
    <row r="18" spans="1:15" ht="15">
      <c r="A18" s="6" t="s">
        <v>41</v>
      </c>
      <c r="B18" s="1" t="s">
        <v>15</v>
      </c>
      <c r="C18" s="25">
        <v>1</v>
      </c>
      <c r="D18" s="7">
        <v>19</v>
      </c>
      <c r="E18" s="7">
        <v>22</v>
      </c>
      <c r="F18" s="7">
        <v>0</v>
      </c>
      <c r="G18" s="7">
        <v>35</v>
      </c>
      <c r="H18" s="22">
        <v>33</v>
      </c>
      <c r="I18" s="22">
        <v>43</v>
      </c>
      <c r="J18" s="22">
        <f t="shared" si="7"/>
        <v>25</v>
      </c>
      <c r="K18" s="7">
        <v>45</v>
      </c>
      <c r="L18" s="7">
        <v>2</v>
      </c>
      <c r="M18" s="7">
        <v>17</v>
      </c>
      <c r="N18" s="19"/>
      <c r="O18" s="15">
        <f t="shared" si="0"/>
        <v>242</v>
      </c>
    </row>
    <row r="19" spans="1:15" ht="15">
      <c r="A19" s="6" t="s">
        <v>44</v>
      </c>
      <c r="B19" s="1" t="s">
        <v>16</v>
      </c>
      <c r="C19" s="25">
        <v>228</v>
      </c>
      <c r="D19" s="7">
        <v>177</v>
      </c>
      <c r="E19" s="7">
        <v>172</v>
      </c>
      <c r="F19" s="7">
        <v>182</v>
      </c>
      <c r="G19" s="7">
        <v>113</v>
      </c>
      <c r="H19" s="23">
        <f aca="true" t="shared" si="8" ref="H19:I19">H20+H24+H25</f>
        <v>224</v>
      </c>
      <c r="I19" s="22">
        <f t="shared" si="8"/>
        <v>264</v>
      </c>
      <c r="J19" s="22">
        <f aca="true" t="shared" si="9" ref="J19">SUM(J20,J24:J25)</f>
        <v>402</v>
      </c>
      <c r="K19" s="7">
        <v>287</v>
      </c>
      <c r="L19" s="7">
        <v>208</v>
      </c>
      <c r="M19" s="7">
        <v>184</v>
      </c>
      <c r="N19" s="19"/>
      <c r="O19" s="15">
        <f t="shared" si="0"/>
        <v>2441</v>
      </c>
    </row>
    <row r="20" spans="1:15" ht="15">
      <c r="A20" s="6" t="s">
        <v>45</v>
      </c>
      <c r="B20" s="1" t="s">
        <v>17</v>
      </c>
      <c r="C20" s="25">
        <v>228</v>
      </c>
      <c r="D20" s="7">
        <v>177</v>
      </c>
      <c r="E20" s="7">
        <v>171</v>
      </c>
      <c r="F20" s="7">
        <v>182</v>
      </c>
      <c r="G20" s="7">
        <v>113</v>
      </c>
      <c r="H20" s="23">
        <f aca="true" t="shared" si="10" ref="H20:I20">H21+H22+H23</f>
        <v>223</v>
      </c>
      <c r="I20" s="22">
        <f t="shared" si="10"/>
        <v>262</v>
      </c>
      <c r="J20" s="22">
        <f aca="true" t="shared" si="11" ref="J20">SUM(J21:J23)</f>
        <v>402</v>
      </c>
      <c r="K20" s="7">
        <v>287</v>
      </c>
      <c r="L20" s="7">
        <v>208</v>
      </c>
      <c r="M20" s="7">
        <v>184</v>
      </c>
      <c r="N20" s="19"/>
      <c r="O20" s="15">
        <f t="shared" si="0"/>
        <v>2437</v>
      </c>
    </row>
    <row r="21" spans="1:15" ht="15">
      <c r="A21" s="6" t="s">
        <v>46</v>
      </c>
      <c r="B21" s="1" t="s">
        <v>18</v>
      </c>
      <c r="C21" s="25">
        <v>214</v>
      </c>
      <c r="D21" s="7">
        <v>174</v>
      </c>
      <c r="E21" s="7">
        <v>163</v>
      </c>
      <c r="F21" s="7">
        <v>161</v>
      </c>
      <c r="G21" s="7">
        <v>110</v>
      </c>
      <c r="H21" s="22">
        <v>212</v>
      </c>
      <c r="I21" s="22">
        <f>1115-879</f>
        <v>236</v>
      </c>
      <c r="J21" s="22">
        <v>394</v>
      </c>
      <c r="K21" s="7">
        <v>285</v>
      </c>
      <c r="L21" s="7">
        <v>203</v>
      </c>
      <c r="M21" s="7">
        <v>174</v>
      </c>
      <c r="N21" s="19"/>
      <c r="O21" s="15">
        <f t="shared" si="0"/>
        <v>2326</v>
      </c>
    </row>
    <row r="22" spans="1:15" ht="15">
      <c r="A22" s="6" t="s">
        <v>47</v>
      </c>
      <c r="B22" s="1" t="s">
        <v>19</v>
      </c>
      <c r="C22" s="25">
        <v>14</v>
      </c>
      <c r="D22" s="7">
        <v>3</v>
      </c>
      <c r="E22" s="7">
        <v>8</v>
      </c>
      <c r="F22" s="7">
        <v>21</v>
      </c>
      <c r="G22" s="7">
        <v>3</v>
      </c>
      <c r="H22" s="22">
        <v>11</v>
      </c>
      <c r="I22" s="22">
        <f>129-103</f>
        <v>26</v>
      </c>
      <c r="J22" s="22">
        <v>8</v>
      </c>
      <c r="K22" s="7">
        <v>1</v>
      </c>
      <c r="L22" s="7">
        <v>5</v>
      </c>
      <c r="M22" s="7">
        <v>10</v>
      </c>
      <c r="N22" s="19"/>
      <c r="O22" s="15">
        <f t="shared" si="0"/>
        <v>110</v>
      </c>
    </row>
    <row r="23" spans="1:15" ht="15">
      <c r="A23" s="38" t="s">
        <v>48</v>
      </c>
      <c r="B23" s="1" t="s">
        <v>20</v>
      </c>
      <c r="C23" s="25">
        <v>0</v>
      </c>
      <c r="D23" s="7">
        <v>0</v>
      </c>
      <c r="E23" s="7">
        <v>0</v>
      </c>
      <c r="F23" s="7">
        <v>0</v>
      </c>
      <c r="G23" s="7">
        <v>0</v>
      </c>
      <c r="H23" s="22">
        <v>0</v>
      </c>
      <c r="I23" s="22">
        <v>0</v>
      </c>
      <c r="J23" s="22">
        <v>0</v>
      </c>
      <c r="K23" s="7">
        <v>1</v>
      </c>
      <c r="L23" s="7">
        <v>0</v>
      </c>
      <c r="M23" s="7">
        <v>0</v>
      </c>
      <c r="N23" s="19"/>
      <c r="O23" s="15">
        <f t="shared" si="0"/>
        <v>1</v>
      </c>
    </row>
    <row r="24" spans="1:15" ht="15">
      <c r="A24" s="6" t="s">
        <v>49</v>
      </c>
      <c r="B24" s="1" t="s">
        <v>21</v>
      </c>
      <c r="C24" s="25">
        <v>0</v>
      </c>
      <c r="D24" s="7">
        <v>0</v>
      </c>
      <c r="E24" s="7">
        <v>1</v>
      </c>
      <c r="F24" s="7">
        <v>0</v>
      </c>
      <c r="G24" s="7">
        <v>0</v>
      </c>
      <c r="H24" s="22">
        <v>1</v>
      </c>
      <c r="I24" s="22">
        <v>2</v>
      </c>
      <c r="J24" s="22">
        <v>0</v>
      </c>
      <c r="K24" s="7">
        <v>0</v>
      </c>
      <c r="L24" s="7">
        <v>0</v>
      </c>
      <c r="M24" s="7">
        <v>0</v>
      </c>
      <c r="N24" s="19"/>
      <c r="O24" s="15">
        <f t="shared" si="0"/>
        <v>4</v>
      </c>
    </row>
    <row r="25" spans="1:15" ht="15">
      <c r="A25" s="6" t="s">
        <v>50</v>
      </c>
      <c r="B25" s="1" t="s">
        <v>22</v>
      </c>
      <c r="C25" s="25">
        <v>0</v>
      </c>
      <c r="D25" s="7">
        <v>0</v>
      </c>
      <c r="E25" s="7">
        <v>0</v>
      </c>
      <c r="F25" s="7">
        <v>0</v>
      </c>
      <c r="G25" s="7">
        <v>0</v>
      </c>
      <c r="H25" s="22">
        <v>0</v>
      </c>
      <c r="I25" s="22">
        <v>0</v>
      </c>
      <c r="J25" s="22">
        <v>0</v>
      </c>
      <c r="K25" s="7">
        <v>0</v>
      </c>
      <c r="L25" s="7">
        <v>0</v>
      </c>
      <c r="M25" s="7">
        <v>0</v>
      </c>
      <c r="N25" s="19"/>
      <c r="O25" s="15">
        <f t="shared" si="0"/>
        <v>0</v>
      </c>
    </row>
    <row r="26" spans="1:15" ht="25.5">
      <c r="A26" s="6" t="s">
        <v>51</v>
      </c>
      <c r="B26" s="1" t="s">
        <v>23</v>
      </c>
      <c r="C26" s="25">
        <v>0</v>
      </c>
      <c r="D26" s="7">
        <v>0</v>
      </c>
      <c r="E26" s="7">
        <v>0</v>
      </c>
      <c r="F26" s="7">
        <v>0</v>
      </c>
      <c r="G26" s="7">
        <v>0</v>
      </c>
      <c r="H26" s="23">
        <v>0</v>
      </c>
      <c r="I26" s="22">
        <v>0</v>
      </c>
      <c r="J26" s="22">
        <v>0</v>
      </c>
      <c r="K26" s="7">
        <v>0</v>
      </c>
      <c r="L26" s="7">
        <v>0</v>
      </c>
      <c r="M26" s="7">
        <v>0</v>
      </c>
      <c r="N26" s="19"/>
      <c r="O26" s="15">
        <f t="shared" si="0"/>
        <v>0</v>
      </c>
    </row>
    <row r="27" spans="1:15" ht="25.5">
      <c r="A27" s="6" t="s">
        <v>52</v>
      </c>
      <c r="B27" s="1" t="s">
        <v>24</v>
      </c>
      <c r="C27" s="25">
        <v>0</v>
      </c>
      <c r="D27" s="7">
        <v>0</v>
      </c>
      <c r="E27" s="7">
        <v>0</v>
      </c>
      <c r="F27" s="7">
        <v>0</v>
      </c>
      <c r="G27" s="7">
        <v>0</v>
      </c>
      <c r="H27" s="23">
        <v>0</v>
      </c>
      <c r="I27" s="22">
        <v>0</v>
      </c>
      <c r="J27" s="22">
        <v>0</v>
      </c>
      <c r="K27" s="7">
        <v>0</v>
      </c>
      <c r="L27" s="7">
        <v>0</v>
      </c>
      <c r="M27" s="7">
        <v>0</v>
      </c>
      <c r="N27" s="19"/>
      <c r="O27" s="15">
        <f t="shared" si="0"/>
        <v>0</v>
      </c>
    </row>
    <row r="28" spans="1:15" ht="25.5">
      <c r="A28" s="6" t="s">
        <v>53</v>
      </c>
      <c r="B28" s="1" t="s">
        <v>25</v>
      </c>
      <c r="C28" s="25">
        <v>2</v>
      </c>
      <c r="D28" s="7">
        <v>2</v>
      </c>
      <c r="E28" s="7">
        <v>4</v>
      </c>
      <c r="F28" s="7">
        <v>0</v>
      </c>
      <c r="G28" s="7">
        <v>4</v>
      </c>
      <c r="H28" s="23">
        <v>2</v>
      </c>
      <c r="I28" s="22">
        <v>1</v>
      </c>
      <c r="J28" s="22">
        <v>0</v>
      </c>
      <c r="K28" s="7">
        <v>4</v>
      </c>
      <c r="L28" s="7">
        <v>7</v>
      </c>
      <c r="M28" s="7">
        <v>0</v>
      </c>
      <c r="N28" s="19"/>
      <c r="O28" s="15">
        <f t="shared" si="0"/>
        <v>26</v>
      </c>
    </row>
    <row r="29" spans="1:15" ht="15">
      <c r="A29" s="6" t="s">
        <v>54</v>
      </c>
      <c r="B29" s="1" t="s">
        <v>26</v>
      </c>
      <c r="C29" s="25">
        <v>0</v>
      </c>
      <c r="D29" s="7">
        <v>0</v>
      </c>
      <c r="E29" s="7">
        <v>0</v>
      </c>
      <c r="F29" s="7">
        <v>0</v>
      </c>
      <c r="G29" s="7">
        <v>0</v>
      </c>
      <c r="H29" s="23">
        <v>0</v>
      </c>
      <c r="I29" s="22">
        <v>1</v>
      </c>
      <c r="J29" s="22">
        <v>0</v>
      </c>
      <c r="K29" s="7">
        <v>0</v>
      </c>
      <c r="L29" s="7">
        <v>0</v>
      </c>
      <c r="M29" s="7">
        <v>0</v>
      </c>
      <c r="N29" s="19"/>
      <c r="O29" s="15">
        <f t="shared" si="0"/>
        <v>1</v>
      </c>
    </row>
    <row r="30" spans="1:15" ht="15">
      <c r="A30" s="6" t="s">
        <v>55</v>
      </c>
      <c r="B30" s="1" t="s">
        <v>27</v>
      </c>
      <c r="C30" s="25">
        <v>0</v>
      </c>
      <c r="D30" s="7">
        <v>0</v>
      </c>
      <c r="E30" s="7">
        <v>0</v>
      </c>
      <c r="F30" s="7">
        <v>0</v>
      </c>
      <c r="G30" s="7">
        <v>0</v>
      </c>
      <c r="H30" s="23">
        <v>0</v>
      </c>
      <c r="I30" s="22">
        <v>0</v>
      </c>
      <c r="J30" s="22">
        <v>0</v>
      </c>
      <c r="K30" s="7">
        <v>0</v>
      </c>
      <c r="L30" s="7">
        <v>0</v>
      </c>
      <c r="M30" s="7">
        <v>0</v>
      </c>
      <c r="N30" s="19"/>
      <c r="O30" s="15">
        <f t="shared" si="0"/>
        <v>0</v>
      </c>
    </row>
    <row r="31" spans="1:15" ht="15">
      <c r="A31" s="6" t="s">
        <v>56</v>
      </c>
      <c r="B31" s="1" t="s">
        <v>28</v>
      </c>
      <c r="C31" s="25">
        <v>0</v>
      </c>
      <c r="D31" s="7">
        <v>0</v>
      </c>
      <c r="E31" s="7">
        <v>0</v>
      </c>
      <c r="F31" s="7">
        <v>0</v>
      </c>
      <c r="G31" s="7">
        <v>0</v>
      </c>
      <c r="H31" s="23">
        <v>0</v>
      </c>
      <c r="I31" s="22">
        <v>0</v>
      </c>
      <c r="J31" s="22">
        <v>0</v>
      </c>
      <c r="K31" s="7">
        <v>0</v>
      </c>
      <c r="L31" s="7">
        <v>0</v>
      </c>
      <c r="M31" s="7">
        <v>0</v>
      </c>
      <c r="N31" s="19"/>
      <c r="O31" s="15">
        <f t="shared" si="0"/>
        <v>0</v>
      </c>
    </row>
    <row r="32" spans="1:15" ht="15">
      <c r="A32" s="6" t="s">
        <v>57</v>
      </c>
      <c r="B32" s="1" t="s">
        <v>29</v>
      </c>
      <c r="C32" s="25">
        <v>0</v>
      </c>
      <c r="D32" s="7">
        <v>0</v>
      </c>
      <c r="E32" s="7">
        <v>0</v>
      </c>
      <c r="F32" s="7">
        <v>0</v>
      </c>
      <c r="G32" s="7">
        <v>0</v>
      </c>
      <c r="H32" s="23">
        <v>0</v>
      </c>
      <c r="I32" s="22">
        <v>0</v>
      </c>
      <c r="J32" s="22">
        <v>0</v>
      </c>
      <c r="K32" s="7">
        <v>0</v>
      </c>
      <c r="L32" s="7">
        <v>0</v>
      </c>
      <c r="M32" s="7">
        <v>0</v>
      </c>
      <c r="N32" s="19"/>
      <c r="O32" s="15">
        <f t="shared" si="0"/>
        <v>0</v>
      </c>
    </row>
    <row r="33" spans="1:15" ht="15">
      <c r="A33" s="6" t="s">
        <v>58</v>
      </c>
      <c r="B33" s="1" t="s">
        <v>30</v>
      </c>
      <c r="C33" s="25">
        <v>97</v>
      </c>
      <c r="D33" s="7">
        <v>10</v>
      </c>
      <c r="E33" s="7">
        <v>2</v>
      </c>
      <c r="F33" s="7">
        <v>1</v>
      </c>
      <c r="G33" s="7">
        <v>3</v>
      </c>
      <c r="H33" s="23">
        <v>37</v>
      </c>
      <c r="I33" s="22">
        <v>36</v>
      </c>
      <c r="J33" s="22">
        <v>3</v>
      </c>
      <c r="K33" s="7">
        <v>5</v>
      </c>
      <c r="L33" s="7">
        <v>7</v>
      </c>
      <c r="M33" s="7">
        <v>7</v>
      </c>
      <c r="N33" s="19"/>
      <c r="O33" s="15">
        <f t="shared" si="0"/>
        <v>208</v>
      </c>
    </row>
    <row r="34" spans="1:15" ht="15">
      <c r="A34" s="8" t="s">
        <v>59</v>
      </c>
      <c r="B34" s="9" t="s">
        <v>31</v>
      </c>
      <c r="C34" s="25">
        <v>2014</v>
      </c>
      <c r="D34" s="10">
        <v>922</v>
      </c>
      <c r="E34" s="10">
        <v>430</v>
      </c>
      <c r="F34" s="10">
        <v>210</v>
      </c>
      <c r="G34" s="10">
        <v>1018</v>
      </c>
      <c r="H34" s="23">
        <v>1039</v>
      </c>
      <c r="I34" s="22">
        <f>I3+I5+I4+I6+I7+I8+I9+I16+I19+I26+I27+I28+I29+I30+I32+I31+I33</f>
        <v>1480</v>
      </c>
      <c r="J34" s="24">
        <f aca="true" t="shared" si="12" ref="J34">SUM(J3:J10,J13,J19,J26:J33)</f>
        <v>833</v>
      </c>
      <c r="K34" s="10">
        <v>541</v>
      </c>
      <c r="L34" s="10">
        <v>323</v>
      </c>
      <c r="M34" s="10">
        <v>729</v>
      </c>
      <c r="N34" s="20"/>
      <c r="O34" s="11">
        <f t="shared" si="0"/>
        <v>9539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Marsida</cp:lastModifiedBy>
  <cp:lastPrinted>2023-06-19T12:00:56Z</cp:lastPrinted>
  <dcterms:created xsi:type="dcterms:W3CDTF">2023-05-25T11:39:44Z</dcterms:created>
  <dcterms:modified xsi:type="dcterms:W3CDTF">2024-06-12T06:47:30Z</dcterms:modified>
  <cp:category/>
  <cp:version/>
  <cp:contentType/>
  <cp:contentStatus/>
</cp:coreProperties>
</file>