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726"/>
  <workbookPr defaultThemeVersion="166925"/>
  <bookViews>
    <workbookView xWindow="65426" yWindow="65426" windowWidth="19420" windowHeight="10420" firstSheet="2" activeTab="7"/>
  </bookViews>
  <sheets>
    <sheet name="BPP2024" sheetId="1" r:id="rId1"/>
    <sheet name="BPP 2023" sheetId="2" r:id="rId2"/>
    <sheet name="Broj_dogovori_2024" sheetId="3" r:id="rId3"/>
    <sheet name="Broj_dogovori 2023" sheetId="4" r:id="rId4"/>
    <sheet name="BIS 2024" sheetId="5" r:id="rId5"/>
    <sheet name="BIS 2023" sheetId="9" r:id="rId6"/>
    <sheet name="Broj steti_2024" sheetId="11" r:id="rId7"/>
    <sheet name="Broj_steti 2023" sheetId="10" r:id="rId8"/>
  </sheets>
  <definedNames>
    <definedName name="_xlnm.Print_Area" localSheetId="5">'BIS 2023'!$A$1:$P$45</definedName>
    <definedName name="_xlnm.Print_Area" localSheetId="4">'BIS 2024'!$A$1:$P$45</definedName>
    <definedName name="_xlnm.Print_Area" localSheetId="1">'BPP 2023'!$A$1:$I$44</definedName>
    <definedName name="_xlnm.Print_Area" localSheetId="0">'BPP2024'!$A$1:$I$44</definedName>
    <definedName name="_xlnm.Print_Area" localSheetId="6">'Broj steti_2024'!$A$1:$P$45</definedName>
    <definedName name="_xlnm.Print_Area" localSheetId="3">'Broj_dogovori 2023'!$A$1:$I$44</definedName>
    <definedName name="_xlnm.Print_Area" localSheetId="2">'Broj_dogovori_2024'!$A$1:$I$44</definedName>
    <definedName name="_xlnm.Print_Area" localSheetId="7">'Broj_steti 2023'!$A$1:$P$45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<sst xmlns="http://schemas.openxmlformats.org/spreadsheetml/2006/main" count="928" uniqueCount="104">
  <si>
    <t>април</t>
  </si>
  <si>
    <t>19</t>
  </si>
  <si>
    <t>1901</t>
  </si>
  <si>
    <t>190101</t>
  </si>
  <si>
    <t>19010101</t>
  </si>
  <si>
    <t>19010102</t>
  </si>
  <si>
    <t>19010103</t>
  </si>
  <si>
    <t>19010104</t>
  </si>
  <si>
    <t>19010105</t>
  </si>
  <si>
    <t>190102</t>
  </si>
  <si>
    <t>19010201</t>
  </si>
  <si>
    <t>19010202</t>
  </si>
  <si>
    <t>19010203</t>
  </si>
  <si>
    <t>19010204</t>
  </si>
  <si>
    <t>19010205</t>
  </si>
  <si>
    <t>190103</t>
  </si>
  <si>
    <t>19010301</t>
  </si>
  <si>
    <t>19010302</t>
  </si>
  <si>
    <t>19010399</t>
  </si>
  <si>
    <t>1902</t>
  </si>
  <si>
    <t>190201</t>
  </si>
  <si>
    <t>19020101</t>
  </si>
  <si>
    <t>19020102</t>
  </si>
  <si>
    <t>19020103</t>
  </si>
  <si>
    <t>19020104</t>
  </si>
  <si>
    <t>19020105</t>
  </si>
  <si>
    <t>190202</t>
  </si>
  <si>
    <t>19020201</t>
  </si>
  <si>
    <t>19020202</t>
  </si>
  <si>
    <t>19020203</t>
  </si>
  <si>
    <t>19020204</t>
  </si>
  <si>
    <t>19020205</t>
  </si>
  <si>
    <t>190203</t>
  </si>
  <si>
    <t>19020301</t>
  </si>
  <si>
    <t>19020302</t>
  </si>
  <si>
    <t>19020399</t>
  </si>
  <si>
    <t>20</t>
  </si>
  <si>
    <t>21</t>
  </si>
  <si>
    <t>22</t>
  </si>
  <si>
    <t>23</t>
  </si>
  <si>
    <t>24</t>
  </si>
  <si>
    <t>25</t>
  </si>
  <si>
    <t>0000</t>
  </si>
  <si>
    <t>Кроација живот</t>
  </si>
  <si>
    <t>Граве</t>
  </si>
  <si>
    <t>Винер живот</t>
  </si>
  <si>
    <t>Уника живот</t>
  </si>
  <si>
    <t>Триглав живот</t>
  </si>
  <si>
    <t>јануари</t>
  </si>
  <si>
    <t>февруари</t>
  </si>
  <si>
    <t>март</t>
  </si>
  <si>
    <t>мај</t>
  </si>
  <si>
    <t>јуни</t>
  </si>
  <si>
    <t>јули</t>
  </si>
  <si>
    <t>август</t>
  </si>
  <si>
    <t>септември</t>
  </si>
  <si>
    <t>октомври</t>
  </si>
  <si>
    <t>ноември</t>
  </si>
  <si>
    <t>декември</t>
  </si>
  <si>
    <t>Sigurimi total i jetës</t>
  </si>
  <si>
    <t>(me pjesëmarrje në fitim)</t>
  </si>
  <si>
    <t>Sigurimi i jetës</t>
  </si>
  <si>
    <t>Sigurimi themelor total i jetës</t>
  </si>
  <si>
    <t>Sigurimi i përzier</t>
  </si>
  <si>
    <t>Vdekje (me një kohëzgjatje të caktuar)</t>
  </si>
  <si>
    <t>Mbijetesa</t>
  </si>
  <si>
    <t>Sigurimi i përzier me TBS</t>
  </si>
  <si>
    <t>Vdekje (përjetësisht)</t>
  </si>
  <si>
    <t xml:space="preserve"> Sigurim të përgjithshme shtesë</t>
  </si>
  <si>
    <t>Sigurimi i fatkeqësisë (vdekje)</t>
  </si>
  <si>
    <t>Sigurimi i fatkeqësisë (invaliditet)</t>
  </si>
  <si>
    <t>Sigurimi shëndetësor (suplementar ZDZO)</t>
  </si>
  <si>
    <t>Sigurimi shëndetësor (privat  ZDZO)</t>
  </si>
  <si>
    <t>Sigurimi shëndetësor (tjetër)</t>
  </si>
  <si>
    <t>Sigurimi i përgjithshëm i aunitetit</t>
  </si>
  <si>
    <t>Anuitet personal me një kohëzgjatje të caktuar</t>
  </si>
  <si>
    <t>Aunitete të tjera</t>
  </si>
  <si>
    <t>Aunitet i përjetshëm</t>
  </si>
  <si>
    <t>Martesë dhe lindje</t>
  </si>
  <si>
    <t>Sigurimi i jetës kur rreziku nga investimet mbartet në kurriz të të siguruarit</t>
  </si>
  <si>
    <t>Tontinë</t>
  </si>
  <si>
    <t>Fonde për kapital</t>
  </si>
  <si>
    <t>Pensione nga shtylla e dytë</t>
  </si>
  <si>
    <t>Pensione nga shtylla e  tretë</t>
  </si>
  <si>
    <t>GHITHSEJ</t>
  </si>
  <si>
    <t>Kroacija Jetë</t>
  </si>
  <si>
    <t>Grave</t>
  </si>
  <si>
    <t>Viner Jetë</t>
  </si>
  <si>
    <t>Unika Jetë</t>
  </si>
  <si>
    <t>Triglav Jetë</t>
  </si>
  <si>
    <t>Prva Zhivot</t>
  </si>
  <si>
    <t>Totali jetë</t>
  </si>
  <si>
    <t>Viner jetë</t>
  </si>
  <si>
    <t xml:space="preserve">shuma individuale </t>
  </si>
  <si>
    <t>anuitet</t>
  </si>
  <si>
    <t>shuma individuale</t>
  </si>
  <si>
    <t>Numri i dëmeve të paguara  për shoqëritë e sigurimeve të jetës, maj 2023</t>
  </si>
  <si>
    <t xml:space="preserve">Primi i shkruar bruto, në mijëra denarë, të shoqërive të sigurimeve jetë, quershor  2024 </t>
  </si>
  <si>
    <t xml:space="preserve">Primi i shkruar bruto, në mijëra denarë, të shoqërive të sigurimeve jetë, quershor  2023 </t>
  </si>
  <si>
    <t>Numri i kontratave të lidhura të shoqërive të jetës, quershor  2024</t>
  </si>
  <si>
    <t>Numri i kontratave të lidhura të shoqërive të jetës, quershor  2023</t>
  </si>
  <si>
    <t>Dëme të paguara bruto, në mijëra denarë, për shoqëritë e sigurimeve të jetës, quershor  2024</t>
  </si>
  <si>
    <t>Dëme të paguara bruto, në mijëra denarë, për shoqëritë e sigurimeve të jetës, quershor  2023</t>
  </si>
  <si>
    <t>Numri i dëmeve të paguara  për shoqëritë e sigurimeve të jetës, quershor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</si>
</sst>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yyyy\-mm\-dd"/>
  </numFmts>
  <fonts count="9">
    <font>
      <sz val="11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sz val="8"/>
      <name val="MS Sans Serif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19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/>
      <right/>
      <top style="thin">
        <color indexed="65"/>
      </top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9" fontId="6" fillId="0" borderId="0">
      <alignment/>
      <protection/>
    </xf>
    <xf numFmtId="49" fontId="6" fillId="0" borderId="0">
      <alignment/>
      <protection/>
    </xf>
    <xf numFmtId="165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</cellStyleXfs>
  <cellXfs count="73">
    <xf numFmtId="0" fontId="0" fillId="0" borderId="0" xfId="0"/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0" fontId="2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3" fontId="3" fillId="0" borderId="3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 wrapText="1"/>
    </xf>
    <xf numFmtId="3" fontId="2" fillId="4" borderId="3" xfId="0" applyNumberFormat="1" applyFont="1" applyFill="1" applyBorder="1" applyAlignment="1">
      <alignment vertical="center" wrapText="1"/>
    </xf>
    <xf numFmtId="3" fontId="3" fillId="3" borderId="3" xfId="0" applyNumberFormat="1" applyFont="1" applyFill="1" applyBorder="1" applyAlignment="1">
      <alignment vertical="center" wrapText="1"/>
    </xf>
    <xf numFmtId="4" fontId="2" fillId="3" borderId="3" xfId="0" applyNumberFormat="1" applyFont="1" applyFill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3" fontId="2" fillId="3" borderId="3" xfId="0" applyNumberFormat="1" applyFont="1" applyFill="1" applyBorder="1" applyAlignment="1">
      <alignment wrapText="1"/>
    </xf>
    <xf numFmtId="3" fontId="2" fillId="0" borderId="3" xfId="0" applyNumberFormat="1" applyFont="1" applyBorder="1" applyAlignment="1">
      <alignment wrapText="1"/>
    </xf>
    <xf numFmtId="3" fontId="2" fillId="4" borderId="3" xfId="0" applyNumberFormat="1" applyFont="1" applyFill="1" applyBorder="1" applyAlignment="1">
      <alignment wrapText="1"/>
    </xf>
    <xf numFmtId="3" fontId="2" fillId="3" borderId="10" xfId="0" applyNumberFormat="1" applyFont="1" applyFill="1" applyBorder="1" applyAlignment="1">
      <alignment vertical="center" wrapText="1"/>
    </xf>
    <xf numFmtId="3" fontId="2" fillId="3" borderId="11" xfId="0" applyNumberFormat="1" applyFont="1" applyFill="1" applyBorder="1" applyAlignment="1">
      <alignment vertical="center" wrapText="1"/>
    </xf>
    <xf numFmtId="3" fontId="2" fillId="0" borderId="11" xfId="0" applyNumberFormat="1" applyFont="1" applyBorder="1" applyAlignment="1">
      <alignment vertical="center" wrapText="1"/>
    </xf>
    <xf numFmtId="3" fontId="2" fillId="4" borderId="11" xfId="0" applyNumberFormat="1" applyFont="1" applyFill="1" applyBorder="1" applyAlignment="1">
      <alignment vertical="center" wrapText="1"/>
    </xf>
    <xf numFmtId="3" fontId="2" fillId="3" borderId="12" xfId="0" applyNumberFormat="1" applyFont="1" applyFill="1" applyBorder="1" applyAlignment="1">
      <alignment vertical="center" wrapText="1"/>
    </xf>
    <xf numFmtId="3" fontId="2" fillId="5" borderId="3" xfId="0" applyNumberFormat="1" applyFont="1" applyFill="1" applyBorder="1" applyAlignment="1">
      <alignment vertical="center" wrapText="1"/>
    </xf>
    <xf numFmtId="164" fontId="2" fillId="3" borderId="3" xfId="18" applyNumberFormat="1" applyFont="1" applyFill="1" applyBorder="1" applyAlignment="1">
      <alignment vertical="center" wrapText="1"/>
    </xf>
    <xf numFmtId="164" fontId="2" fillId="0" borderId="3" xfId="18" applyNumberFormat="1" applyFont="1" applyBorder="1" applyAlignment="1">
      <alignment vertical="center" wrapText="1"/>
    </xf>
    <xf numFmtId="164" fontId="2" fillId="0" borderId="0" xfId="18" applyNumberFormat="1" applyFont="1" applyAlignment="1">
      <alignment vertical="center" wrapText="1"/>
    </xf>
    <xf numFmtId="164" fontId="2" fillId="4" borderId="3" xfId="18" applyNumberFormat="1" applyFont="1" applyFill="1" applyBorder="1" applyAlignment="1">
      <alignment vertical="center" wrapText="1"/>
    </xf>
    <xf numFmtId="3" fontId="2" fillId="6" borderId="3" xfId="0" applyNumberFormat="1" applyFont="1" applyFill="1" applyBorder="1" applyAlignment="1">
      <alignment vertical="center" wrapText="1"/>
    </xf>
    <xf numFmtId="3" fontId="2" fillId="7" borderId="3" xfId="0" applyNumberFormat="1" applyFont="1" applyFill="1" applyBorder="1" applyAlignment="1">
      <alignment vertical="center" wrapText="1"/>
    </xf>
    <xf numFmtId="3" fontId="5" fillId="0" borderId="3" xfId="0" applyNumberFormat="1" applyFont="1" applyBorder="1" applyAlignment="1">
      <alignment vertical="center" wrapText="1"/>
    </xf>
    <xf numFmtId="0" fontId="5" fillId="0" borderId="0" xfId="0" applyFont="1"/>
    <xf numFmtId="4" fontId="5" fillId="0" borderId="0" xfId="0" applyNumberFormat="1" applyFont="1"/>
    <xf numFmtId="3" fontId="5" fillId="0" borderId="0" xfId="0" applyNumberFormat="1" applyFont="1"/>
    <xf numFmtId="3" fontId="2" fillId="0" borderId="0" xfId="0" applyNumberFormat="1" applyFont="1"/>
    <xf numFmtId="4" fontId="2" fillId="6" borderId="3" xfId="0" applyNumberFormat="1" applyFont="1" applyFill="1" applyBorder="1" applyAlignment="1">
      <alignment vertical="center" wrapText="1"/>
    </xf>
    <xf numFmtId="4" fontId="2" fillId="4" borderId="3" xfId="0" applyNumberFormat="1" applyFont="1" applyFill="1" applyBorder="1" applyAlignment="1">
      <alignment vertical="center" wrapText="1"/>
    </xf>
    <xf numFmtId="4" fontId="5" fillId="6" borderId="3" xfId="0" applyNumberFormat="1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 wrapText="1"/>
    </xf>
    <xf numFmtId="3" fontId="2" fillId="7" borderId="3" xfId="0" applyNumberFormat="1" applyFont="1" applyFill="1" applyBorder="1" applyAlignment="1">
      <alignment vertical="center" wrapText="1"/>
    </xf>
    <xf numFmtId="3" fontId="2" fillId="3" borderId="3" xfId="0" applyNumberFormat="1" applyFont="1" applyFill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64" fontId="0" fillId="0" borderId="18" xfId="18" applyNumberFormat="1" applyFont="1" applyBorder="1"/>
    <xf numFmtId="164" fontId="0" fillId="0" borderId="0" xfId="18" applyNumberFormat="1" applyFont="1"/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qt33" xfId="20"/>
    <cellStyle name="aqt34" xfId="21"/>
    <cellStyle name="aqt8" xfId="22"/>
    <cellStyle name="aqt32" xfId="23"/>
    <cellStyle name="aqt13" xfId="24"/>
    <cellStyle name="aqt21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26"/>
  <sheetViews>
    <sheetView zoomScale="80" zoomScaleNormal="80" workbookViewId="0" topLeftCell="A1">
      <selection activeCell="G3" sqref="G3:H44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3" width="15.421875" style="3" customWidth="1"/>
    <col min="4" max="6" width="15.421875" style="5" customWidth="1"/>
    <col min="7" max="7" width="15.421875" style="48" customWidth="1"/>
    <col min="8" max="9" width="15.421875" style="5" customWidth="1"/>
    <col min="10" max="16384" width="9.140625" style="5" customWidth="1"/>
  </cols>
  <sheetData>
    <row r="1" ht="15">
      <c r="A1" s="14" t="s">
        <v>97</v>
      </c>
    </row>
    <row r="2" spans="1:9" s="7" customFormat="1" ht="15">
      <c r="A2" s="8"/>
      <c r="B2" s="9"/>
      <c r="C2" s="9" t="s">
        <v>85</v>
      </c>
      <c r="D2" s="9" t="s">
        <v>86</v>
      </c>
      <c r="E2" s="9" t="s">
        <v>87</v>
      </c>
      <c r="F2" s="9" t="s">
        <v>88</v>
      </c>
      <c r="G2" s="9" t="s">
        <v>89</v>
      </c>
      <c r="H2" s="55" t="s">
        <v>90</v>
      </c>
      <c r="I2" s="55" t="s">
        <v>91</v>
      </c>
    </row>
    <row r="3" spans="1:39" s="1" customFormat="1" ht="15">
      <c r="A3" s="61" t="s">
        <v>59</v>
      </c>
      <c r="B3" s="10" t="s">
        <v>1</v>
      </c>
      <c r="C3" s="27">
        <f aca="true" t="shared" si="0" ref="C3">C4+C21</f>
        <v>21648</v>
      </c>
      <c r="D3" s="27">
        <v>3450</v>
      </c>
      <c r="E3" s="27">
        <f aca="true" t="shared" si="1" ref="E3">E4+E21</f>
        <v>1249</v>
      </c>
      <c r="F3" s="32">
        <f>SUM(F4,F21,F28)</f>
        <v>7629</v>
      </c>
      <c r="G3" s="30">
        <f>G4+G21</f>
        <v>46848.59219899973</v>
      </c>
      <c r="H3" s="30">
        <f>H4+H21</f>
        <v>480.1</v>
      </c>
      <c r="I3" s="16">
        <f>SUM(C3:H3)</f>
        <v>81304.69219899974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s="2" customFormat="1" ht="15">
      <c r="A4" s="61" t="s">
        <v>60</v>
      </c>
      <c r="B4" s="10" t="s">
        <v>2</v>
      </c>
      <c r="C4" s="27">
        <f>C5+C11</f>
        <v>7353</v>
      </c>
      <c r="D4" s="27">
        <v>3363</v>
      </c>
      <c r="E4" s="27">
        <f aca="true" t="shared" si="2" ref="E4">SUM(E5,E17,E11)</f>
        <v>892</v>
      </c>
      <c r="F4" s="32">
        <f>SUM(F11,F5)</f>
        <v>1184</v>
      </c>
      <c r="G4" s="30">
        <f>G5+G11</f>
        <v>10448.153982999998</v>
      </c>
      <c r="H4" s="30">
        <f>H5+H11</f>
        <v>0</v>
      </c>
      <c r="I4" s="16">
        <f aca="true" t="shared" si="3" ref="I4:I44">SUM(C4:H4)</f>
        <v>23240.153982999997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s="1" customFormat="1" ht="15">
      <c r="A5" s="62" t="s">
        <v>61</v>
      </c>
      <c r="B5" s="13" t="s">
        <v>3</v>
      </c>
      <c r="C5" s="27">
        <f>SUM(C6:C10)</f>
        <v>7300</v>
      </c>
      <c r="D5" s="27">
        <v>3072</v>
      </c>
      <c r="E5" s="27">
        <f aca="true" t="shared" si="4" ref="E5">SUM(E6:E10)</f>
        <v>826</v>
      </c>
      <c r="F5" s="32">
        <f>SUM(F6:F10)</f>
        <v>1171</v>
      </c>
      <c r="G5" s="30">
        <f>G6+G8</f>
        <v>10401.169433</v>
      </c>
      <c r="H5" s="30">
        <f>SUM(H6:H10)</f>
        <v>0</v>
      </c>
      <c r="I5" s="18">
        <f t="shared" si="3"/>
        <v>22770.169433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s="1" customFormat="1" ht="14.5">
      <c r="A6" s="62" t="s">
        <v>62</v>
      </c>
      <c r="B6" s="13" t="s">
        <v>4</v>
      </c>
      <c r="C6" s="71">
        <v>6965</v>
      </c>
      <c r="D6" s="11">
        <v>172</v>
      </c>
      <c r="E6" s="11">
        <v>639</v>
      </c>
      <c r="F6" s="11">
        <v>1063</v>
      </c>
      <c r="G6" s="52">
        <v>9684.447424999998</v>
      </c>
      <c r="H6" s="31"/>
      <c r="I6" s="18">
        <f t="shared" si="3"/>
        <v>18523.447425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s="1" customFormat="1" ht="15">
      <c r="A7" s="62" t="s">
        <v>63</v>
      </c>
      <c r="B7" s="13" t="s">
        <v>5</v>
      </c>
      <c r="C7" s="42">
        <v>0</v>
      </c>
      <c r="D7" s="11">
        <v>0</v>
      </c>
      <c r="E7" s="11"/>
      <c r="F7" s="33">
        <v>0</v>
      </c>
      <c r="G7" s="52"/>
      <c r="H7" s="31"/>
      <c r="I7" s="18">
        <f t="shared" si="3"/>
        <v>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s="1" customFormat="1" ht="14.5">
      <c r="A8" s="62" t="s">
        <v>64</v>
      </c>
      <c r="B8" s="13" t="s">
        <v>6</v>
      </c>
      <c r="C8" s="71">
        <v>270</v>
      </c>
      <c r="D8" s="11">
        <v>1518</v>
      </c>
      <c r="E8" s="11"/>
      <c r="F8" s="11">
        <v>46</v>
      </c>
      <c r="G8" s="52">
        <v>716.7220080000001</v>
      </c>
      <c r="H8" s="31"/>
      <c r="I8" s="18">
        <f t="shared" si="3"/>
        <v>2550.722008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s="1" customFormat="1" ht="15">
      <c r="A9" s="62" t="s">
        <v>65</v>
      </c>
      <c r="B9" s="13" t="s">
        <v>7</v>
      </c>
      <c r="C9" s="42">
        <v>0</v>
      </c>
      <c r="D9" s="11">
        <v>1382</v>
      </c>
      <c r="E9" s="11">
        <v>187</v>
      </c>
      <c r="F9" s="11">
        <v>62</v>
      </c>
      <c r="G9" s="31"/>
      <c r="H9" s="31"/>
      <c r="I9" s="18">
        <f t="shared" si="3"/>
        <v>1631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s="1" customFormat="1" ht="15">
      <c r="A10" s="62" t="s">
        <v>66</v>
      </c>
      <c r="B10" s="13" t="s">
        <v>8</v>
      </c>
      <c r="C10" s="42">
        <v>65</v>
      </c>
      <c r="D10" s="11">
        <v>0</v>
      </c>
      <c r="E10" s="11"/>
      <c r="F10" s="33">
        <v>0</v>
      </c>
      <c r="G10" s="31"/>
      <c r="H10" s="31"/>
      <c r="I10" s="18">
        <f t="shared" si="3"/>
        <v>65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s="1" customFormat="1" ht="15">
      <c r="A11" s="62" t="s">
        <v>67</v>
      </c>
      <c r="B11" s="13" t="s">
        <v>9</v>
      </c>
      <c r="C11" s="28">
        <f>C12+C13+C14+C15+C16</f>
        <v>53</v>
      </c>
      <c r="D11" s="27">
        <v>291</v>
      </c>
      <c r="E11" s="46">
        <f aca="true" t="shared" si="5" ref="E11">SUM(E12:E16)</f>
        <v>66</v>
      </c>
      <c r="F11" s="34">
        <f>SUM(F16,F13)</f>
        <v>13</v>
      </c>
      <c r="G11" s="30">
        <f>SUM(G12:G16)</f>
        <v>46.98455000000001</v>
      </c>
      <c r="H11" s="30">
        <f>SUM(H12:H16)</f>
        <v>0</v>
      </c>
      <c r="I11" s="18">
        <f t="shared" si="3"/>
        <v>469.98455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s="1" customFormat="1" ht="14.5">
      <c r="A12" s="62" t="s">
        <v>68</v>
      </c>
      <c r="B12" s="13" t="s">
        <v>10</v>
      </c>
      <c r="C12" s="72">
        <v>25</v>
      </c>
      <c r="D12" s="11">
        <v>96</v>
      </c>
      <c r="E12" s="11">
        <v>10</v>
      </c>
      <c r="F12" s="33">
        <v>0</v>
      </c>
      <c r="G12" s="52">
        <v>3.62796</v>
      </c>
      <c r="H12" s="31"/>
      <c r="I12" s="18">
        <f t="shared" si="3"/>
        <v>134.62796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s="1" customFormat="1" ht="14.5">
      <c r="A13" s="62" t="s">
        <v>69</v>
      </c>
      <c r="B13" s="13" t="s">
        <v>11</v>
      </c>
      <c r="C13" s="72">
        <v>14</v>
      </c>
      <c r="D13" s="11">
        <v>184</v>
      </c>
      <c r="E13" s="11">
        <v>22</v>
      </c>
      <c r="F13" s="11">
        <v>5</v>
      </c>
      <c r="G13" s="52">
        <v>36.64116200000001</v>
      </c>
      <c r="H13" s="31"/>
      <c r="I13" s="18">
        <f t="shared" si="3"/>
        <v>261.641162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s="1" customFormat="1" ht="15">
      <c r="A14" s="62" t="s">
        <v>70</v>
      </c>
      <c r="B14" s="13" t="s">
        <v>12</v>
      </c>
      <c r="C14" s="42">
        <v>0</v>
      </c>
      <c r="D14" s="11">
        <v>0</v>
      </c>
      <c r="E14" s="11"/>
      <c r="F14" s="33">
        <v>0</v>
      </c>
      <c r="G14" s="54"/>
      <c r="H14" s="31"/>
      <c r="I14" s="18">
        <f t="shared" si="3"/>
        <v>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s="1" customFormat="1" ht="15">
      <c r="A15" s="62" t="s">
        <v>71</v>
      </c>
      <c r="B15" s="13" t="s">
        <v>13</v>
      </c>
      <c r="C15" s="42">
        <v>0</v>
      </c>
      <c r="D15" s="11">
        <v>0</v>
      </c>
      <c r="E15" s="11"/>
      <c r="F15" s="33">
        <v>0</v>
      </c>
      <c r="G15" s="54"/>
      <c r="H15" s="31"/>
      <c r="I15" s="18">
        <f t="shared" si="3"/>
        <v>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s="1" customFormat="1" ht="15">
      <c r="A16" s="62" t="s">
        <v>72</v>
      </c>
      <c r="B16" s="13" t="s">
        <v>14</v>
      </c>
      <c r="C16" s="42">
        <v>14</v>
      </c>
      <c r="D16" s="11">
        <v>11</v>
      </c>
      <c r="E16" s="11">
        <v>34</v>
      </c>
      <c r="F16" s="11">
        <v>8</v>
      </c>
      <c r="G16" s="52">
        <v>6.715428000000001</v>
      </c>
      <c r="H16" s="31"/>
      <c r="I16" s="18">
        <f t="shared" si="3"/>
        <v>73.715428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 s="1" customFormat="1" ht="15">
      <c r="A17" s="62" t="s">
        <v>73</v>
      </c>
      <c r="B17" s="13" t="s">
        <v>15</v>
      </c>
      <c r="C17" s="41">
        <v>0</v>
      </c>
      <c r="D17" s="27">
        <v>0</v>
      </c>
      <c r="E17" s="27">
        <f aca="true" t="shared" si="6" ref="E17">SUM(E18:E20)</f>
        <v>0</v>
      </c>
      <c r="F17" s="34">
        <v>0</v>
      </c>
      <c r="G17" s="30"/>
      <c r="H17" s="30">
        <f>SUM(H18:H20)</f>
        <v>0</v>
      </c>
      <c r="I17" s="18">
        <f t="shared" si="3"/>
        <v>0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s="1" customFormat="1" ht="15">
      <c r="A18" s="62" t="s">
        <v>74</v>
      </c>
      <c r="B18" s="13" t="s">
        <v>16</v>
      </c>
      <c r="C18" s="42">
        <v>0</v>
      </c>
      <c r="D18" s="11">
        <v>0</v>
      </c>
      <c r="E18" s="11"/>
      <c r="F18" s="33">
        <v>0</v>
      </c>
      <c r="G18" s="31"/>
      <c r="H18" s="31"/>
      <c r="I18" s="18">
        <f t="shared" si="3"/>
        <v>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s="1" customFormat="1" ht="15">
      <c r="A19" s="62" t="s">
        <v>75</v>
      </c>
      <c r="B19" s="13" t="s">
        <v>17</v>
      </c>
      <c r="C19" s="42"/>
      <c r="D19" s="11">
        <v>0</v>
      </c>
      <c r="E19" s="11"/>
      <c r="F19" s="33">
        <v>0</v>
      </c>
      <c r="G19" s="31"/>
      <c r="H19" s="31"/>
      <c r="I19" s="18">
        <f t="shared" si="3"/>
        <v>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s="1" customFormat="1" ht="15">
      <c r="A20" s="63" t="s">
        <v>76</v>
      </c>
      <c r="B20" s="13" t="s">
        <v>18</v>
      </c>
      <c r="C20" s="42">
        <v>0</v>
      </c>
      <c r="D20" s="11">
        <v>0</v>
      </c>
      <c r="E20" s="11"/>
      <c r="F20" s="33">
        <v>0</v>
      </c>
      <c r="G20" s="31"/>
      <c r="H20" s="31"/>
      <c r="I20" s="18">
        <f t="shared" si="3"/>
        <v>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s="2" customFormat="1" ht="15">
      <c r="A21" s="64" t="s">
        <v>60</v>
      </c>
      <c r="B21" s="10" t="s">
        <v>19</v>
      </c>
      <c r="C21" s="41">
        <f>C22+C28</f>
        <v>14295</v>
      </c>
      <c r="D21" s="27">
        <v>87</v>
      </c>
      <c r="E21" s="27">
        <f aca="true" t="shared" si="7" ref="E21">SUM(E22,E28,E34)</f>
        <v>357</v>
      </c>
      <c r="F21" s="28">
        <f>SUM(F22,F34)</f>
        <v>6076</v>
      </c>
      <c r="G21" s="30">
        <f>G22+G28</f>
        <v>36400.43821599973</v>
      </c>
      <c r="H21" s="30">
        <f>H22+H28</f>
        <v>480.1</v>
      </c>
      <c r="I21" s="16">
        <f t="shared" si="3"/>
        <v>57695.53821599973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s="1" customFormat="1" ht="15">
      <c r="A22" s="62" t="s">
        <v>62</v>
      </c>
      <c r="B22" s="13" t="s">
        <v>20</v>
      </c>
      <c r="C22" s="28">
        <f>SUM(C23:C27)</f>
        <v>12986</v>
      </c>
      <c r="D22" s="27">
        <v>87</v>
      </c>
      <c r="E22" s="27">
        <f aca="true" t="shared" si="8" ref="E22:F22">SUM(E23:E27)</f>
        <v>357</v>
      </c>
      <c r="F22" s="28">
        <f t="shared" si="8"/>
        <v>6076</v>
      </c>
      <c r="G22" s="30">
        <f>G24</f>
        <v>36298.49253999973</v>
      </c>
      <c r="H22" s="27">
        <f>SUM(H23:H27)</f>
        <v>208.38000000000002</v>
      </c>
      <c r="I22" s="18">
        <f t="shared" si="3"/>
        <v>56012.87253999973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s="1" customFormat="1" ht="15">
      <c r="A23" s="62" t="s">
        <v>63</v>
      </c>
      <c r="B23" s="13" t="s">
        <v>21</v>
      </c>
      <c r="C23" s="42">
        <v>0</v>
      </c>
      <c r="D23" s="11">
        <v>0</v>
      </c>
      <c r="E23" s="11"/>
      <c r="F23" s="33">
        <v>0</v>
      </c>
      <c r="G23" s="31"/>
      <c r="H23" s="31"/>
      <c r="I23" s="18">
        <f t="shared" si="3"/>
        <v>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 s="1" customFormat="1" ht="15">
      <c r="A24" s="62" t="s">
        <v>64</v>
      </c>
      <c r="B24" s="13" t="s">
        <v>22</v>
      </c>
      <c r="C24" s="43">
        <v>12986</v>
      </c>
      <c r="D24" s="11">
        <v>87</v>
      </c>
      <c r="E24" s="11">
        <v>357</v>
      </c>
      <c r="F24" s="11">
        <v>6076</v>
      </c>
      <c r="G24" s="31">
        <v>36298.49253999973</v>
      </c>
      <c r="H24" s="31">
        <v>208.38000000000002</v>
      </c>
      <c r="I24" s="18">
        <f t="shared" si="3"/>
        <v>56012.87253999973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s="1" customFormat="1" ht="15">
      <c r="A25" s="62" t="s">
        <v>65</v>
      </c>
      <c r="B25" s="13" t="s">
        <v>23</v>
      </c>
      <c r="C25" s="42">
        <v>0</v>
      </c>
      <c r="D25" s="11">
        <v>0</v>
      </c>
      <c r="E25" s="11"/>
      <c r="F25" s="33">
        <v>0</v>
      </c>
      <c r="G25" s="31"/>
      <c r="H25" s="31"/>
      <c r="I25" s="18">
        <f t="shared" si="3"/>
        <v>0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s="1" customFormat="1" ht="15">
      <c r="A26" s="62" t="s">
        <v>66</v>
      </c>
      <c r="B26" s="13" t="s">
        <v>24</v>
      </c>
      <c r="C26" s="42">
        <v>0</v>
      </c>
      <c r="D26" s="11">
        <v>0</v>
      </c>
      <c r="E26" s="11"/>
      <c r="F26" s="33">
        <v>0</v>
      </c>
      <c r="G26" s="31"/>
      <c r="H26" s="31"/>
      <c r="I26" s="18">
        <f t="shared" si="3"/>
        <v>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39" s="1" customFormat="1" ht="15">
      <c r="A27" s="62" t="s">
        <v>67</v>
      </c>
      <c r="B27" s="13" t="s">
        <v>25</v>
      </c>
      <c r="C27" s="42">
        <v>0</v>
      </c>
      <c r="D27" s="11">
        <v>0</v>
      </c>
      <c r="E27" s="11"/>
      <c r="F27" s="33">
        <v>0</v>
      </c>
      <c r="G27" s="31"/>
      <c r="H27" s="31"/>
      <c r="I27" s="18">
        <f t="shared" si="3"/>
        <v>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 s="1" customFormat="1" ht="15">
      <c r="A28" s="62" t="s">
        <v>68</v>
      </c>
      <c r="B28" s="13" t="s">
        <v>26</v>
      </c>
      <c r="C28" s="28">
        <f>SUM(C29:C33)</f>
        <v>1309</v>
      </c>
      <c r="D28" s="27">
        <v>0</v>
      </c>
      <c r="E28" s="27">
        <f>SUM(E29:E33)</f>
        <v>0</v>
      </c>
      <c r="F28" s="28">
        <f>SUM(F29:F33)</f>
        <v>369</v>
      </c>
      <c r="G28" s="30">
        <f>SUM(G29:G33)</f>
        <v>101.94567600000002</v>
      </c>
      <c r="H28" s="30">
        <f>SUM(H29:H33)</f>
        <v>271.72</v>
      </c>
      <c r="I28" s="18">
        <f t="shared" si="3"/>
        <v>2051.665676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s="1" customFormat="1" ht="14.5">
      <c r="A29" s="62" t="s">
        <v>69</v>
      </c>
      <c r="B29" s="13" t="s">
        <v>27</v>
      </c>
      <c r="C29" s="72">
        <v>231</v>
      </c>
      <c r="D29" s="11">
        <v>0</v>
      </c>
      <c r="E29" s="11"/>
      <c r="F29" s="11">
        <v>0</v>
      </c>
      <c r="G29" s="31">
        <v>4.768176</v>
      </c>
      <c r="H29" s="31">
        <v>18.95</v>
      </c>
      <c r="I29" s="18">
        <f t="shared" si="3"/>
        <v>254.718176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s="1" customFormat="1" ht="14.5">
      <c r="A30" s="62" t="s">
        <v>70</v>
      </c>
      <c r="B30" s="13" t="s">
        <v>28</v>
      </c>
      <c r="C30" s="72">
        <v>978</v>
      </c>
      <c r="D30" s="11">
        <v>0</v>
      </c>
      <c r="E30" s="11"/>
      <c r="F30" s="11">
        <v>286</v>
      </c>
      <c r="G30" s="31">
        <v>47.681760000000004</v>
      </c>
      <c r="H30" s="31">
        <v>62.9</v>
      </c>
      <c r="I30" s="18">
        <f t="shared" si="3"/>
        <v>1374.58176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s="1" customFormat="1" ht="15">
      <c r="A31" s="62" t="s">
        <v>71</v>
      </c>
      <c r="B31" s="13" t="s">
        <v>29</v>
      </c>
      <c r="C31" s="42">
        <v>0</v>
      </c>
      <c r="D31" s="11">
        <v>0</v>
      </c>
      <c r="E31" s="11"/>
      <c r="F31" s="33">
        <v>0</v>
      </c>
      <c r="G31" s="31"/>
      <c r="H31" s="31"/>
      <c r="I31" s="18">
        <f t="shared" si="3"/>
        <v>0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s="1" customFormat="1" ht="15">
      <c r="A32" s="62" t="s">
        <v>72</v>
      </c>
      <c r="B32" s="13" t="s">
        <v>30</v>
      </c>
      <c r="C32" s="42">
        <v>0</v>
      </c>
      <c r="D32" s="11">
        <v>0</v>
      </c>
      <c r="E32" s="11"/>
      <c r="F32" s="33">
        <v>0</v>
      </c>
      <c r="G32" s="31">
        <v>49.49574000000001</v>
      </c>
      <c r="H32" s="31"/>
      <c r="I32" s="18">
        <f t="shared" si="3"/>
        <v>49.49574000000001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s="1" customFormat="1" ht="15">
      <c r="A33" s="62" t="s">
        <v>73</v>
      </c>
      <c r="B33" s="13" t="s">
        <v>31</v>
      </c>
      <c r="C33" s="42">
        <v>100</v>
      </c>
      <c r="D33" s="11">
        <v>0</v>
      </c>
      <c r="E33" s="11"/>
      <c r="F33" s="11">
        <v>83</v>
      </c>
      <c r="G33" s="31"/>
      <c r="H33" s="31">
        <v>189.87</v>
      </c>
      <c r="I33" s="18">
        <f t="shared" si="3"/>
        <v>372.87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s="1" customFormat="1" ht="15">
      <c r="A34" s="62" t="s">
        <v>74</v>
      </c>
      <c r="B34" s="13" t="s">
        <v>32</v>
      </c>
      <c r="C34" s="44">
        <v>0</v>
      </c>
      <c r="D34" s="27">
        <v>0</v>
      </c>
      <c r="E34" s="27">
        <f aca="true" t="shared" si="9" ref="E34">SUM(E35:E37)</f>
        <v>0</v>
      </c>
      <c r="F34" s="34">
        <v>0</v>
      </c>
      <c r="G34" s="30"/>
      <c r="H34" s="30">
        <f>SUM(H35:H37)</f>
        <v>0</v>
      </c>
      <c r="I34" s="18">
        <f t="shared" si="3"/>
        <v>0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s="1" customFormat="1" ht="15">
      <c r="A35" s="63" t="s">
        <v>77</v>
      </c>
      <c r="B35" s="13" t="s">
        <v>33</v>
      </c>
      <c r="C35" s="42">
        <v>0</v>
      </c>
      <c r="D35" s="11">
        <v>0</v>
      </c>
      <c r="E35" s="11"/>
      <c r="F35" s="33">
        <v>0</v>
      </c>
      <c r="G35" s="31"/>
      <c r="H35" s="31"/>
      <c r="I35" s="18">
        <f t="shared" si="3"/>
        <v>0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s="1" customFormat="1" ht="15">
      <c r="A36" s="62" t="s">
        <v>75</v>
      </c>
      <c r="B36" s="13" t="s">
        <v>34</v>
      </c>
      <c r="C36" s="42">
        <v>0</v>
      </c>
      <c r="D36" s="11">
        <v>0</v>
      </c>
      <c r="E36" s="11"/>
      <c r="F36" s="33">
        <v>0</v>
      </c>
      <c r="G36" s="31"/>
      <c r="H36" s="31"/>
      <c r="I36" s="18">
        <f t="shared" si="3"/>
        <v>0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s="1" customFormat="1" ht="15">
      <c r="A37" s="63" t="s">
        <v>76</v>
      </c>
      <c r="B37" s="13" t="s">
        <v>35</v>
      </c>
      <c r="C37" s="42">
        <v>0</v>
      </c>
      <c r="D37" s="11">
        <v>0</v>
      </c>
      <c r="E37" s="11"/>
      <c r="F37" s="33">
        <v>0</v>
      </c>
      <c r="G37" s="31"/>
      <c r="H37" s="31"/>
      <c r="I37" s="18">
        <f t="shared" si="3"/>
        <v>0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s="1" customFormat="1" ht="15">
      <c r="A38" s="61" t="s">
        <v>78</v>
      </c>
      <c r="B38" s="10" t="s">
        <v>36</v>
      </c>
      <c r="C38" s="42">
        <v>0</v>
      </c>
      <c r="D38" s="11">
        <v>0</v>
      </c>
      <c r="E38" s="11"/>
      <c r="F38" s="33">
        <v>0</v>
      </c>
      <c r="G38" s="31"/>
      <c r="H38" s="31"/>
      <c r="I38" s="16">
        <f t="shared" si="3"/>
        <v>0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s="1" customFormat="1" ht="26">
      <c r="A39" s="64" t="s">
        <v>79</v>
      </c>
      <c r="B39" s="10" t="s">
        <v>37</v>
      </c>
      <c r="C39" s="71">
        <v>8033</v>
      </c>
      <c r="D39" s="27">
        <v>1505</v>
      </c>
      <c r="E39" s="11">
        <v>9774</v>
      </c>
      <c r="F39" s="11">
        <v>1222</v>
      </c>
      <c r="G39" s="31">
        <v>9782.159864000001</v>
      </c>
      <c r="H39" s="31">
        <v>588.09</v>
      </c>
      <c r="I39" s="16">
        <f t="shared" si="3"/>
        <v>30904.249864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s="1" customFormat="1" ht="15">
      <c r="A40" s="64" t="s">
        <v>80</v>
      </c>
      <c r="B40" s="10" t="s">
        <v>38</v>
      </c>
      <c r="C40" s="42">
        <v>0</v>
      </c>
      <c r="D40" s="11">
        <v>0</v>
      </c>
      <c r="E40" s="11"/>
      <c r="F40" s="33">
        <v>0</v>
      </c>
      <c r="G40" s="31"/>
      <c r="H40" s="31"/>
      <c r="I40" s="16">
        <f t="shared" si="3"/>
        <v>0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s="1" customFormat="1" ht="15">
      <c r="A41" s="64" t="s">
        <v>81</v>
      </c>
      <c r="B41" s="10" t="s">
        <v>39</v>
      </c>
      <c r="C41" s="42">
        <v>0</v>
      </c>
      <c r="D41" s="11">
        <v>0</v>
      </c>
      <c r="E41" s="11"/>
      <c r="F41" s="11">
        <v>0</v>
      </c>
      <c r="G41" s="31"/>
      <c r="H41" s="31"/>
      <c r="I41" s="16">
        <f t="shared" si="3"/>
        <v>0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s="1" customFormat="1" ht="15">
      <c r="A42" s="64" t="s">
        <v>82</v>
      </c>
      <c r="B42" s="10" t="s">
        <v>40</v>
      </c>
      <c r="C42" s="42">
        <v>0</v>
      </c>
      <c r="D42" s="11">
        <v>0</v>
      </c>
      <c r="E42" s="11"/>
      <c r="F42" s="11">
        <v>0</v>
      </c>
      <c r="G42" s="31"/>
      <c r="H42" s="31"/>
      <c r="I42" s="16">
        <f t="shared" si="3"/>
        <v>0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s="1" customFormat="1" ht="15">
      <c r="A43" s="64" t="s">
        <v>83</v>
      </c>
      <c r="B43" s="10" t="s">
        <v>41</v>
      </c>
      <c r="C43" s="42">
        <v>0</v>
      </c>
      <c r="D43" s="11">
        <v>0</v>
      </c>
      <c r="E43" s="11"/>
      <c r="F43" s="11">
        <v>0</v>
      </c>
      <c r="G43" s="31"/>
      <c r="H43" s="31"/>
      <c r="I43" s="16">
        <f t="shared" si="3"/>
        <v>0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s="1" customFormat="1" ht="15">
      <c r="A44" s="65" t="s">
        <v>84</v>
      </c>
      <c r="B44" s="12" t="s">
        <v>42</v>
      </c>
      <c r="C44" s="27">
        <f>C5+C11+C22+C28+C39</f>
        <v>29681</v>
      </c>
      <c r="D44" s="27">
        <v>4955</v>
      </c>
      <c r="E44" s="27">
        <f aca="true" t="shared" si="10" ref="E44">SUM(E3,E38:E43)</f>
        <v>11023</v>
      </c>
      <c r="F44" s="40">
        <f>SUM(F3,F39)</f>
        <v>8851</v>
      </c>
      <c r="G44" s="53">
        <f>G3+G39</f>
        <v>56630.75206299973</v>
      </c>
      <c r="H44" s="30">
        <f>H5+H11+H22+H28+H39</f>
        <v>1068.19</v>
      </c>
      <c r="I44" s="20">
        <f t="shared" si="3"/>
        <v>112208.94206299973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4:39" s="1" customFormat="1" ht="15">
      <c r="D45" s="5"/>
      <c r="E45" s="5"/>
      <c r="F45" s="5"/>
      <c r="G45" s="4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4:39" s="1" customFormat="1" ht="15">
      <c r="D46" s="5"/>
      <c r="E46" s="5"/>
      <c r="F46" s="5"/>
      <c r="G46" s="49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4:39" s="1" customFormat="1" ht="15">
      <c r="D47" s="5"/>
      <c r="E47" s="5"/>
      <c r="F47" s="5"/>
      <c r="G47" s="48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ht="15">
      <c r="C48" s="4"/>
    </row>
    <row r="73" spans="1:44" s="3" customFormat="1" ht="15">
      <c r="A73" s="6" t="s">
        <v>43</v>
      </c>
      <c r="D73" s="5"/>
      <c r="E73" s="5"/>
      <c r="F73" s="5"/>
      <c r="G73" s="48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</row>
    <row r="74" spans="1:44" s="3" customFormat="1" ht="15">
      <c r="A74" s="6" t="s">
        <v>44</v>
      </c>
      <c r="D74" s="5"/>
      <c r="E74" s="5"/>
      <c r="F74" s="5"/>
      <c r="G74" s="48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</row>
    <row r="75" spans="1:44" s="3" customFormat="1" ht="15">
      <c r="A75" s="6" t="s">
        <v>45</v>
      </c>
      <c r="D75" s="5"/>
      <c r="E75" s="5"/>
      <c r="F75" s="5"/>
      <c r="G75" s="48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</row>
    <row r="76" spans="1:44" s="3" customFormat="1" ht="15">
      <c r="A76" s="6" t="s">
        <v>46</v>
      </c>
      <c r="D76" s="5"/>
      <c r="E76" s="5"/>
      <c r="F76" s="5"/>
      <c r="G76" s="48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</row>
    <row r="77" spans="1:44" s="3" customFormat="1" ht="15">
      <c r="A77" s="6" t="s">
        <v>47</v>
      </c>
      <c r="D77" s="5"/>
      <c r="E77" s="5"/>
      <c r="F77" s="5"/>
      <c r="G77" s="48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</row>
    <row r="78" spans="1:44" s="3" customFormat="1" ht="15">
      <c r="A78" s="6"/>
      <c r="D78" s="5"/>
      <c r="E78" s="5"/>
      <c r="F78" s="5"/>
      <c r="G78" s="48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</row>
    <row r="79" spans="1:44" s="3" customFormat="1" ht="15">
      <c r="A79" s="6"/>
      <c r="D79" s="5"/>
      <c r="E79" s="5"/>
      <c r="F79" s="5"/>
      <c r="G79" s="48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</row>
    <row r="80" spans="1:44" s="3" customFormat="1" ht="15">
      <c r="A80" s="6"/>
      <c r="D80" s="5"/>
      <c r="E80" s="5"/>
      <c r="F80" s="5"/>
      <c r="G80" s="48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</row>
    <row r="81" spans="1:44" s="3" customFormat="1" ht="15">
      <c r="A81" s="6"/>
      <c r="D81" s="5"/>
      <c r="E81" s="5"/>
      <c r="F81" s="5"/>
      <c r="G81" s="48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</row>
    <row r="82" spans="1:44" s="3" customFormat="1" ht="15">
      <c r="A82" s="6"/>
      <c r="D82" s="5"/>
      <c r="E82" s="5"/>
      <c r="F82" s="5"/>
      <c r="G82" s="48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</row>
    <row r="83" spans="1:44" s="3" customFormat="1" ht="15">
      <c r="A83" s="6"/>
      <c r="D83" s="5"/>
      <c r="E83" s="5"/>
      <c r="F83" s="5"/>
      <c r="G83" s="48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</row>
    <row r="84" spans="1:44" s="3" customFormat="1" ht="15">
      <c r="A84" s="6"/>
      <c r="D84" s="5"/>
      <c r="E84" s="5"/>
      <c r="F84" s="5"/>
      <c r="G84" s="48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</row>
    <row r="85" spans="1:44" s="3" customFormat="1" ht="15">
      <c r="A85" s="6"/>
      <c r="D85" s="5"/>
      <c r="E85" s="5"/>
      <c r="F85" s="5"/>
      <c r="G85" s="48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</row>
    <row r="86" spans="1:44" s="3" customFormat="1" ht="15">
      <c r="A86" s="6"/>
      <c r="D86" s="5"/>
      <c r="E86" s="5"/>
      <c r="F86" s="5"/>
      <c r="G86" s="48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</row>
    <row r="87" spans="1:44" s="3" customFormat="1" ht="15">
      <c r="A87" s="6"/>
      <c r="D87" s="5"/>
      <c r="E87" s="5"/>
      <c r="F87" s="5"/>
      <c r="G87" s="48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</row>
    <row r="88" spans="1:44" s="3" customFormat="1" ht="15">
      <c r="A88" s="6"/>
      <c r="D88" s="5"/>
      <c r="E88" s="5"/>
      <c r="F88" s="5"/>
      <c r="G88" s="48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</row>
    <row r="89" spans="1:44" s="3" customFormat="1" ht="15">
      <c r="A89" s="6"/>
      <c r="D89" s="5"/>
      <c r="E89" s="5"/>
      <c r="F89" s="5"/>
      <c r="G89" s="48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</row>
    <row r="90" spans="1:44" s="3" customFormat="1" ht="15">
      <c r="A90" s="6"/>
      <c r="D90" s="5"/>
      <c r="E90" s="5"/>
      <c r="F90" s="5"/>
      <c r="G90" s="48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</row>
    <row r="91" spans="1:44" s="3" customFormat="1" ht="15">
      <c r="A91" s="6"/>
      <c r="D91" s="5"/>
      <c r="E91" s="5"/>
      <c r="F91" s="5"/>
      <c r="G91" s="48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</row>
    <row r="92" spans="1:44" s="3" customFormat="1" ht="15">
      <c r="A92" s="6"/>
      <c r="D92" s="5"/>
      <c r="E92" s="5"/>
      <c r="F92" s="5"/>
      <c r="G92" s="48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</row>
    <row r="93" spans="1:44" s="3" customFormat="1" ht="15">
      <c r="A93" s="6">
        <v>2020</v>
      </c>
      <c r="D93" s="5"/>
      <c r="E93" s="5"/>
      <c r="F93" s="5"/>
      <c r="G93" s="48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</row>
    <row r="94" spans="1:44" s="3" customFormat="1" ht="15">
      <c r="A94" s="6">
        <v>2021</v>
      </c>
      <c r="D94" s="5"/>
      <c r="E94" s="5"/>
      <c r="F94" s="5"/>
      <c r="G94" s="48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</row>
    <row r="95" spans="1:44" s="3" customFormat="1" ht="15">
      <c r="A95" s="6">
        <v>2022</v>
      </c>
      <c r="D95" s="5"/>
      <c r="E95" s="5"/>
      <c r="F95" s="5"/>
      <c r="G95" s="48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</row>
    <row r="96" spans="1:44" s="3" customFormat="1" ht="15">
      <c r="A96" s="6">
        <v>2023</v>
      </c>
      <c r="D96" s="5"/>
      <c r="E96" s="5"/>
      <c r="F96" s="5"/>
      <c r="G96" s="48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</row>
    <row r="97" spans="1:44" s="3" customFormat="1" ht="15">
      <c r="A97" s="6">
        <v>2024</v>
      </c>
      <c r="D97" s="5"/>
      <c r="E97" s="5"/>
      <c r="F97" s="5"/>
      <c r="G97" s="48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</row>
    <row r="98" spans="1:44" s="3" customFormat="1" ht="15">
      <c r="A98" s="6">
        <v>2025</v>
      </c>
      <c r="D98" s="5"/>
      <c r="E98" s="5"/>
      <c r="F98" s="5"/>
      <c r="G98" s="48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</row>
    <row r="99" spans="1:44" s="3" customFormat="1" ht="15">
      <c r="A99" s="6">
        <v>2026</v>
      </c>
      <c r="D99" s="5"/>
      <c r="E99" s="5"/>
      <c r="F99" s="5"/>
      <c r="G99" s="48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</row>
    <row r="100" spans="1:44" s="3" customFormat="1" ht="15">
      <c r="A100" s="6">
        <v>2027</v>
      </c>
      <c r="D100" s="5"/>
      <c r="E100" s="5"/>
      <c r="F100" s="5"/>
      <c r="G100" s="48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</row>
    <row r="101" spans="1:44" s="3" customFormat="1" ht="15">
      <c r="A101" s="6">
        <v>2028</v>
      </c>
      <c r="D101" s="5"/>
      <c r="E101" s="5"/>
      <c r="F101" s="5"/>
      <c r="G101" s="48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</row>
    <row r="102" spans="1:44" s="3" customFormat="1" ht="15">
      <c r="A102" s="6">
        <v>2029</v>
      </c>
      <c r="D102" s="5"/>
      <c r="E102" s="5"/>
      <c r="F102" s="5"/>
      <c r="G102" s="48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</row>
    <row r="103" spans="1:44" s="3" customFormat="1" ht="15">
      <c r="A103" s="6">
        <v>2030</v>
      </c>
      <c r="D103" s="5"/>
      <c r="E103" s="5"/>
      <c r="F103" s="5"/>
      <c r="G103" s="48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</row>
    <row r="104" spans="1:44" s="3" customFormat="1" ht="15">
      <c r="A104" s="6">
        <v>2031</v>
      </c>
      <c r="D104" s="5"/>
      <c r="E104" s="5"/>
      <c r="F104" s="5"/>
      <c r="G104" s="48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</row>
    <row r="105" spans="1:44" s="3" customFormat="1" ht="15">
      <c r="A105" s="6">
        <v>2032</v>
      </c>
      <c r="D105" s="5"/>
      <c r="E105" s="5"/>
      <c r="F105" s="5"/>
      <c r="G105" s="48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</row>
    <row r="106" spans="1:44" s="3" customFormat="1" ht="15">
      <c r="A106" s="6">
        <v>2033</v>
      </c>
      <c r="D106" s="5"/>
      <c r="E106" s="5"/>
      <c r="F106" s="5"/>
      <c r="G106" s="48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</row>
    <row r="107" spans="1:44" s="3" customFormat="1" ht="15">
      <c r="A107" s="6">
        <v>2034</v>
      </c>
      <c r="D107" s="5"/>
      <c r="E107" s="5"/>
      <c r="F107" s="5"/>
      <c r="G107" s="48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</row>
    <row r="108" spans="1:44" s="3" customFormat="1" ht="15">
      <c r="A108" s="6">
        <v>2035</v>
      </c>
      <c r="D108" s="5"/>
      <c r="E108" s="5"/>
      <c r="F108" s="5"/>
      <c r="G108" s="48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</row>
    <row r="109" spans="1:44" s="3" customFormat="1" ht="15">
      <c r="A109" s="6">
        <v>2036</v>
      </c>
      <c r="D109" s="5"/>
      <c r="E109" s="5"/>
      <c r="F109" s="5"/>
      <c r="G109" s="48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</row>
    <row r="110" spans="1:44" s="3" customFormat="1" ht="15">
      <c r="A110" s="6">
        <v>2037</v>
      </c>
      <c r="D110" s="5"/>
      <c r="E110" s="5"/>
      <c r="F110" s="5"/>
      <c r="G110" s="48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</row>
    <row r="111" spans="1:44" s="3" customFormat="1" ht="15">
      <c r="A111" s="6">
        <v>2038</v>
      </c>
      <c r="D111" s="5"/>
      <c r="E111" s="5"/>
      <c r="F111" s="5"/>
      <c r="G111" s="48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</row>
    <row r="112" spans="1:44" s="3" customFormat="1" ht="15">
      <c r="A112" s="6">
        <v>2039</v>
      </c>
      <c r="D112" s="5"/>
      <c r="E112" s="5"/>
      <c r="F112" s="5"/>
      <c r="G112" s="48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</row>
    <row r="113" spans="1:44" s="3" customFormat="1" ht="15">
      <c r="A113" s="6">
        <v>2040</v>
      </c>
      <c r="D113" s="5"/>
      <c r="E113" s="5"/>
      <c r="F113" s="5"/>
      <c r="G113" s="48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</row>
    <row r="114" spans="1:44" s="3" customFormat="1" ht="15">
      <c r="A114" s="6"/>
      <c r="D114" s="5"/>
      <c r="E114" s="5"/>
      <c r="F114" s="5"/>
      <c r="G114" s="48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</row>
    <row r="115" spans="1:44" s="3" customFormat="1" ht="15">
      <c r="A115" s="6" t="s">
        <v>48</v>
      </c>
      <c r="D115" s="5"/>
      <c r="E115" s="5"/>
      <c r="F115" s="5"/>
      <c r="G115" s="48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</row>
    <row r="116" spans="1:44" s="3" customFormat="1" ht="15">
      <c r="A116" s="6" t="s">
        <v>49</v>
      </c>
      <c r="D116" s="5"/>
      <c r="E116" s="5"/>
      <c r="F116" s="5"/>
      <c r="G116" s="48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</row>
    <row r="117" spans="1:44" s="3" customFormat="1" ht="15">
      <c r="A117" s="6" t="s">
        <v>50</v>
      </c>
      <c r="D117" s="5"/>
      <c r="E117" s="5"/>
      <c r="F117" s="5"/>
      <c r="G117" s="48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</row>
    <row r="118" spans="1:44" s="3" customFormat="1" ht="15">
      <c r="A118" s="6" t="s">
        <v>0</v>
      </c>
      <c r="D118" s="5"/>
      <c r="E118" s="5"/>
      <c r="F118" s="5"/>
      <c r="G118" s="48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</row>
    <row r="119" spans="1:44" s="3" customFormat="1" ht="15">
      <c r="A119" s="6" t="s">
        <v>51</v>
      </c>
      <c r="D119" s="5"/>
      <c r="E119" s="5"/>
      <c r="F119" s="5"/>
      <c r="G119" s="48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</row>
    <row r="120" spans="1:44" s="3" customFormat="1" ht="15">
      <c r="A120" s="6" t="s">
        <v>52</v>
      </c>
      <c r="D120" s="5"/>
      <c r="E120" s="5"/>
      <c r="F120" s="5"/>
      <c r="G120" s="48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</row>
    <row r="121" spans="1:44" s="3" customFormat="1" ht="15">
      <c r="A121" s="6" t="s">
        <v>53</v>
      </c>
      <c r="D121" s="5"/>
      <c r="E121" s="5"/>
      <c r="F121" s="5"/>
      <c r="G121" s="48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</row>
    <row r="122" spans="1:44" s="3" customFormat="1" ht="15">
      <c r="A122" s="6" t="s">
        <v>54</v>
      </c>
      <c r="D122" s="5"/>
      <c r="E122" s="5"/>
      <c r="F122" s="5"/>
      <c r="G122" s="48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</row>
    <row r="123" spans="1:44" s="3" customFormat="1" ht="15">
      <c r="A123" s="6" t="s">
        <v>55</v>
      </c>
      <c r="D123" s="5"/>
      <c r="E123" s="5"/>
      <c r="F123" s="5"/>
      <c r="G123" s="48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</row>
    <row r="124" spans="1:44" s="3" customFormat="1" ht="15">
      <c r="A124" s="6" t="s">
        <v>56</v>
      </c>
      <c r="D124" s="5"/>
      <c r="E124" s="5"/>
      <c r="F124" s="5"/>
      <c r="G124" s="48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</row>
    <row r="125" spans="1:44" s="3" customFormat="1" ht="15">
      <c r="A125" s="6" t="s">
        <v>57</v>
      </c>
      <c r="D125" s="5"/>
      <c r="E125" s="5"/>
      <c r="F125" s="5"/>
      <c r="G125" s="48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</row>
    <row r="126" spans="1:44" s="3" customFormat="1" ht="15">
      <c r="A126" s="6" t="s">
        <v>58</v>
      </c>
      <c r="D126" s="5"/>
      <c r="E126" s="5"/>
      <c r="F126" s="5"/>
      <c r="G126" s="48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126"/>
  <sheetViews>
    <sheetView zoomScale="80" zoomScaleNormal="80" workbookViewId="0" topLeftCell="A1">
      <selection activeCell="G3" sqref="G3:G44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3" width="15.421875" style="3" customWidth="1"/>
    <col min="4" max="6" width="15.421875" style="5" customWidth="1"/>
    <col min="7" max="7" width="15.421875" style="48" customWidth="1"/>
    <col min="8" max="9" width="15.421875" style="5" customWidth="1"/>
    <col min="10" max="16384" width="9.140625" style="5" customWidth="1"/>
  </cols>
  <sheetData>
    <row r="1" ht="15">
      <c r="A1" s="14" t="s">
        <v>98</v>
      </c>
    </row>
    <row r="2" spans="1:9" s="7" customFormat="1" ht="15">
      <c r="A2" s="8"/>
      <c r="B2" s="9"/>
      <c r="C2" s="9" t="s">
        <v>85</v>
      </c>
      <c r="D2" s="9" t="s">
        <v>86</v>
      </c>
      <c r="E2" s="9" t="s">
        <v>87</v>
      </c>
      <c r="F2" s="9" t="s">
        <v>88</v>
      </c>
      <c r="G2" s="9" t="s">
        <v>89</v>
      </c>
      <c r="H2" s="55" t="s">
        <v>90</v>
      </c>
      <c r="I2" s="55" t="s">
        <v>91</v>
      </c>
    </row>
    <row r="3" spans="1:39" s="1" customFormat="1" ht="15">
      <c r="A3" s="61" t="s">
        <v>59</v>
      </c>
      <c r="B3" s="10" t="s">
        <v>1</v>
      </c>
      <c r="C3" s="27">
        <f>C4+C21</f>
        <v>20479</v>
      </c>
      <c r="D3" s="15">
        <v>1842</v>
      </c>
      <c r="E3" s="27">
        <f aca="true" t="shared" si="0" ref="E3">E4+E21</f>
        <v>5408</v>
      </c>
      <c r="F3" s="32">
        <f>SUM(F4,F21,F28)</f>
        <v>7716</v>
      </c>
      <c r="G3" s="30">
        <f>G4+G21</f>
        <v>35588.10536064132</v>
      </c>
      <c r="H3" s="24"/>
      <c r="I3" s="16">
        <f>SUM(C3:H3)</f>
        <v>71033.10536064132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s="2" customFormat="1" ht="15">
      <c r="A4" s="61" t="s">
        <v>60</v>
      </c>
      <c r="B4" s="10" t="s">
        <v>2</v>
      </c>
      <c r="C4" s="27">
        <f>C5+C11+C17</f>
        <v>7018</v>
      </c>
      <c r="D4" s="15">
        <v>1756</v>
      </c>
      <c r="E4" s="27">
        <f aca="true" t="shared" si="1" ref="E4">SUM(E5,E17,E11)</f>
        <v>3914</v>
      </c>
      <c r="F4" s="32">
        <f>SUM(F11,F5)</f>
        <v>407</v>
      </c>
      <c r="G4" s="30">
        <f>G5+G11</f>
        <v>8052.75576576</v>
      </c>
      <c r="H4" s="24"/>
      <c r="I4" s="16">
        <f aca="true" t="shared" si="2" ref="I4:I44">SUM(C4:H4)</f>
        <v>21147.75576576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s="1" customFormat="1" ht="15">
      <c r="A5" s="62" t="s">
        <v>61</v>
      </c>
      <c r="B5" s="13" t="s">
        <v>3</v>
      </c>
      <c r="C5" s="27">
        <f>SUM(C6:C10)</f>
        <v>6962</v>
      </c>
      <c r="D5" s="17">
        <v>1482</v>
      </c>
      <c r="E5" s="27">
        <f aca="true" t="shared" si="3" ref="E5">SUM(E6:E10)</f>
        <v>3833</v>
      </c>
      <c r="F5" s="32">
        <f>SUM(F6:F10)</f>
        <v>386</v>
      </c>
      <c r="G5" s="30">
        <f>G6+G8</f>
        <v>7897.4505216</v>
      </c>
      <c r="H5" s="25"/>
      <c r="I5" s="18">
        <f t="shared" si="2"/>
        <v>20560.4505216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s="1" customFormat="1" ht="15">
      <c r="A6" s="62" t="s">
        <v>62</v>
      </c>
      <c r="B6" s="13" t="s">
        <v>4</v>
      </c>
      <c r="C6" s="11">
        <v>6771</v>
      </c>
      <c r="D6" s="17">
        <v>169</v>
      </c>
      <c r="E6" s="11">
        <v>3295</v>
      </c>
      <c r="F6" s="33">
        <v>202</v>
      </c>
      <c r="G6" s="31">
        <v>7694.1388799999995</v>
      </c>
      <c r="H6" s="25"/>
      <c r="I6" s="18">
        <f t="shared" si="2"/>
        <v>18131.13888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s="1" customFormat="1" ht="15">
      <c r="A7" s="62" t="s">
        <v>63</v>
      </c>
      <c r="B7" s="13" t="s">
        <v>5</v>
      </c>
      <c r="C7" s="11"/>
      <c r="D7" s="17">
        <v>0</v>
      </c>
      <c r="E7" s="11"/>
      <c r="F7" s="33">
        <v>0</v>
      </c>
      <c r="G7" s="31"/>
      <c r="H7" s="25"/>
      <c r="I7" s="18">
        <f t="shared" si="2"/>
        <v>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s="1" customFormat="1" ht="15">
      <c r="A8" s="62" t="s">
        <v>64</v>
      </c>
      <c r="B8" s="13" t="s">
        <v>6</v>
      </c>
      <c r="C8" s="11">
        <v>158</v>
      </c>
      <c r="D8" s="17">
        <v>536</v>
      </c>
      <c r="E8" s="11"/>
      <c r="F8" s="33">
        <v>88</v>
      </c>
      <c r="G8" s="31">
        <v>203.3116416</v>
      </c>
      <c r="H8" s="25"/>
      <c r="I8" s="18">
        <f t="shared" si="2"/>
        <v>985.3116416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s="1" customFormat="1" ht="15">
      <c r="A9" s="62" t="s">
        <v>65</v>
      </c>
      <c r="B9" s="13" t="s">
        <v>7</v>
      </c>
      <c r="C9" s="11"/>
      <c r="D9" s="17">
        <v>777</v>
      </c>
      <c r="E9" s="11">
        <v>538</v>
      </c>
      <c r="F9" s="33">
        <v>96</v>
      </c>
      <c r="G9" s="31"/>
      <c r="H9" s="25"/>
      <c r="I9" s="18">
        <f t="shared" si="2"/>
        <v>1411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s="1" customFormat="1" ht="15">
      <c r="A10" s="62" t="s">
        <v>66</v>
      </c>
      <c r="B10" s="13" t="s">
        <v>8</v>
      </c>
      <c r="C10" s="11">
        <v>33</v>
      </c>
      <c r="D10" s="17">
        <v>0</v>
      </c>
      <c r="E10" s="11"/>
      <c r="F10" s="33">
        <v>0</v>
      </c>
      <c r="G10" s="31"/>
      <c r="H10" s="25"/>
      <c r="I10" s="18">
        <f t="shared" si="2"/>
        <v>33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s="1" customFormat="1" ht="15">
      <c r="A11" s="62" t="s">
        <v>67</v>
      </c>
      <c r="B11" s="13" t="s">
        <v>9</v>
      </c>
      <c r="C11" s="27">
        <v>56</v>
      </c>
      <c r="D11" s="17">
        <v>274</v>
      </c>
      <c r="E11" s="46">
        <f aca="true" t="shared" si="4" ref="E11">SUM(E12:E16)</f>
        <v>81</v>
      </c>
      <c r="F11" s="34">
        <f>SUM(F16,F13)</f>
        <v>21</v>
      </c>
      <c r="G11" s="30">
        <f>SUM(G12:G16)</f>
        <v>155.30524415999997</v>
      </c>
      <c r="H11" s="25"/>
      <c r="I11" s="18">
        <f t="shared" si="2"/>
        <v>587.30524416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s="1" customFormat="1" ht="15">
      <c r="A12" s="62" t="s">
        <v>68</v>
      </c>
      <c r="B12" s="13" t="s">
        <v>10</v>
      </c>
      <c r="C12" s="11">
        <v>27.171565750000003</v>
      </c>
      <c r="D12" s="17">
        <v>65</v>
      </c>
      <c r="E12" s="11">
        <v>26</v>
      </c>
      <c r="F12" s="33">
        <v>0</v>
      </c>
      <c r="G12" s="31">
        <v>10.73382912</v>
      </c>
      <c r="H12" s="25"/>
      <c r="I12" s="18">
        <f t="shared" si="2"/>
        <v>128.90539487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s="1" customFormat="1" ht="15">
      <c r="A13" s="62" t="s">
        <v>69</v>
      </c>
      <c r="B13" s="13" t="s">
        <v>11</v>
      </c>
      <c r="C13" s="11">
        <v>35</v>
      </c>
      <c r="D13" s="17">
        <v>201</v>
      </c>
      <c r="E13" s="11">
        <v>27</v>
      </c>
      <c r="F13" s="33">
        <v>9</v>
      </c>
      <c r="G13" s="31">
        <v>108.56846592</v>
      </c>
      <c r="H13" s="25"/>
      <c r="I13" s="18">
        <f t="shared" si="2"/>
        <v>380.56846592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s="1" customFormat="1" ht="15">
      <c r="A14" s="62" t="s">
        <v>70</v>
      </c>
      <c r="B14" s="13" t="s">
        <v>12</v>
      </c>
      <c r="C14" s="11"/>
      <c r="D14" s="17">
        <v>0</v>
      </c>
      <c r="E14" s="11"/>
      <c r="F14" s="33">
        <v>0</v>
      </c>
      <c r="G14" s="31"/>
      <c r="H14" s="25"/>
      <c r="I14" s="18">
        <f t="shared" si="2"/>
        <v>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s="1" customFormat="1" ht="15">
      <c r="A15" s="62" t="s">
        <v>71</v>
      </c>
      <c r="B15" s="13" t="s">
        <v>13</v>
      </c>
      <c r="C15" s="11"/>
      <c r="D15" s="17">
        <v>0</v>
      </c>
      <c r="E15" s="11"/>
      <c r="F15" s="33">
        <v>0</v>
      </c>
      <c r="G15" s="31"/>
      <c r="H15" s="25"/>
      <c r="I15" s="18">
        <f t="shared" si="2"/>
        <v>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s="1" customFormat="1" ht="15">
      <c r="A16" s="62" t="s">
        <v>72</v>
      </c>
      <c r="B16" s="13" t="s">
        <v>14</v>
      </c>
      <c r="C16" s="11">
        <v>21</v>
      </c>
      <c r="D16" s="17">
        <v>8</v>
      </c>
      <c r="E16" s="11">
        <v>28</v>
      </c>
      <c r="F16" s="33">
        <v>12</v>
      </c>
      <c r="G16" s="31">
        <v>36.00294912</v>
      </c>
      <c r="H16" s="25"/>
      <c r="I16" s="18">
        <f t="shared" si="2"/>
        <v>105.00294912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 s="1" customFormat="1" ht="15">
      <c r="A17" s="62" t="s">
        <v>73</v>
      </c>
      <c r="B17" s="13" t="s">
        <v>15</v>
      </c>
      <c r="C17" s="27">
        <v>0</v>
      </c>
      <c r="D17" s="17">
        <v>0</v>
      </c>
      <c r="E17" s="27">
        <f aca="true" t="shared" si="5" ref="E17">SUM(E18:E20)</f>
        <v>0</v>
      </c>
      <c r="F17" s="34">
        <v>0</v>
      </c>
      <c r="G17" s="30"/>
      <c r="H17" s="25"/>
      <c r="I17" s="18">
        <f t="shared" si="2"/>
        <v>0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s="1" customFormat="1" ht="15">
      <c r="A18" s="62" t="s">
        <v>74</v>
      </c>
      <c r="B18" s="13" t="s">
        <v>16</v>
      </c>
      <c r="C18" s="11"/>
      <c r="D18" s="17">
        <v>0</v>
      </c>
      <c r="E18" s="11"/>
      <c r="F18" s="33">
        <v>0</v>
      </c>
      <c r="G18" s="31"/>
      <c r="H18" s="25"/>
      <c r="I18" s="18">
        <f t="shared" si="2"/>
        <v>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s="1" customFormat="1" ht="15">
      <c r="A19" s="62" t="s">
        <v>75</v>
      </c>
      <c r="B19" s="13" t="s">
        <v>17</v>
      </c>
      <c r="C19" s="11"/>
      <c r="D19" s="17">
        <v>0</v>
      </c>
      <c r="E19" s="11"/>
      <c r="F19" s="33">
        <v>0</v>
      </c>
      <c r="G19" s="31"/>
      <c r="H19" s="25"/>
      <c r="I19" s="18">
        <f t="shared" si="2"/>
        <v>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s="1" customFormat="1" ht="15">
      <c r="A20" s="63" t="s">
        <v>76</v>
      </c>
      <c r="B20" s="13" t="s">
        <v>18</v>
      </c>
      <c r="C20" s="11"/>
      <c r="D20" s="17">
        <v>0</v>
      </c>
      <c r="E20" s="11"/>
      <c r="F20" s="33">
        <v>0</v>
      </c>
      <c r="G20" s="31"/>
      <c r="H20" s="25"/>
      <c r="I20" s="18">
        <f t="shared" si="2"/>
        <v>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s="2" customFormat="1" ht="15">
      <c r="A21" s="64" t="s">
        <v>60</v>
      </c>
      <c r="B21" s="10" t="s">
        <v>19</v>
      </c>
      <c r="C21" s="27">
        <f>C22+C28+C34</f>
        <v>13461</v>
      </c>
      <c r="D21" s="15">
        <v>86</v>
      </c>
      <c r="E21" s="27">
        <f aca="true" t="shared" si="6" ref="E21">SUM(E22,E28,E34)</f>
        <v>1494</v>
      </c>
      <c r="F21" s="28">
        <f>SUM(F22,F34)</f>
        <v>6765</v>
      </c>
      <c r="G21" s="30">
        <f>G22+G28</f>
        <v>27535.34959488132</v>
      </c>
      <c r="H21" s="24"/>
      <c r="I21" s="16">
        <f t="shared" si="2"/>
        <v>49341.34959488132</v>
      </c>
      <c r="J21" s="5"/>
      <c r="K21" s="51"/>
      <c r="L21" s="51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s="1" customFormat="1" ht="15">
      <c r="A22" s="62" t="s">
        <v>62</v>
      </c>
      <c r="B22" s="13" t="s">
        <v>20</v>
      </c>
      <c r="C22" s="27">
        <f>SUM(C23:C27)</f>
        <v>12227</v>
      </c>
      <c r="D22" s="17">
        <v>86</v>
      </c>
      <c r="E22" s="27">
        <f aca="true" t="shared" si="7" ref="E22:F22">SUM(E23:E27)</f>
        <v>1494</v>
      </c>
      <c r="F22" s="28">
        <f t="shared" si="7"/>
        <v>6765</v>
      </c>
      <c r="G22" s="30">
        <f>G24</f>
        <v>27535.34959488132</v>
      </c>
      <c r="H22" s="25"/>
      <c r="I22" s="18">
        <f t="shared" si="2"/>
        <v>48107.34959488132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s="1" customFormat="1" ht="15">
      <c r="A23" s="62" t="s">
        <v>63</v>
      </c>
      <c r="B23" s="13" t="s">
        <v>21</v>
      </c>
      <c r="C23" s="11"/>
      <c r="D23" s="17">
        <v>0</v>
      </c>
      <c r="E23" s="11"/>
      <c r="F23" s="33">
        <v>0</v>
      </c>
      <c r="G23" s="31"/>
      <c r="H23" s="25"/>
      <c r="I23" s="18">
        <f t="shared" si="2"/>
        <v>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 s="1" customFormat="1" ht="15">
      <c r="A24" s="62" t="s">
        <v>64</v>
      </c>
      <c r="B24" s="13" t="s">
        <v>22</v>
      </c>
      <c r="C24" s="11">
        <v>12227</v>
      </c>
      <c r="D24" s="17">
        <v>86</v>
      </c>
      <c r="E24" s="11">
        <v>1494</v>
      </c>
      <c r="F24" s="33">
        <v>6765</v>
      </c>
      <c r="G24" s="31">
        <v>27535.34959488132</v>
      </c>
      <c r="H24" s="25"/>
      <c r="I24" s="18">
        <f t="shared" si="2"/>
        <v>48107.34959488132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s="1" customFormat="1" ht="15">
      <c r="A25" s="62" t="s">
        <v>65</v>
      </c>
      <c r="B25" s="13" t="s">
        <v>23</v>
      </c>
      <c r="C25" s="11"/>
      <c r="D25" s="17">
        <v>0</v>
      </c>
      <c r="E25" s="11"/>
      <c r="F25" s="33">
        <v>0</v>
      </c>
      <c r="G25" s="31"/>
      <c r="H25" s="25"/>
      <c r="I25" s="18">
        <f t="shared" si="2"/>
        <v>0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s="1" customFormat="1" ht="15">
      <c r="A26" s="62" t="s">
        <v>66</v>
      </c>
      <c r="B26" s="13" t="s">
        <v>24</v>
      </c>
      <c r="C26" s="11"/>
      <c r="D26" s="17">
        <v>0</v>
      </c>
      <c r="E26" s="11"/>
      <c r="F26" s="33">
        <v>0</v>
      </c>
      <c r="G26" s="31"/>
      <c r="H26" s="25"/>
      <c r="I26" s="18">
        <f t="shared" si="2"/>
        <v>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39" s="1" customFormat="1" ht="15">
      <c r="A27" s="62" t="s">
        <v>67</v>
      </c>
      <c r="B27" s="13" t="s">
        <v>25</v>
      </c>
      <c r="C27" s="11"/>
      <c r="D27" s="17">
        <v>0</v>
      </c>
      <c r="E27" s="11"/>
      <c r="F27" s="33">
        <v>0</v>
      </c>
      <c r="G27" s="31"/>
      <c r="H27" s="25"/>
      <c r="I27" s="18">
        <f t="shared" si="2"/>
        <v>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 s="1" customFormat="1" ht="15">
      <c r="A28" s="62" t="s">
        <v>68</v>
      </c>
      <c r="B28" s="13" t="s">
        <v>26</v>
      </c>
      <c r="C28" s="27">
        <v>1234</v>
      </c>
      <c r="D28" s="17">
        <v>0</v>
      </c>
      <c r="E28" s="27">
        <f>SUM(E29:E33)</f>
        <v>0</v>
      </c>
      <c r="F28" s="28">
        <f>SUM(F29:F33)</f>
        <v>544</v>
      </c>
      <c r="G28" s="30">
        <f>SUM(G29:G33)</f>
        <v>0</v>
      </c>
      <c r="H28" s="25"/>
      <c r="I28" s="18">
        <f t="shared" si="2"/>
        <v>1778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s="1" customFormat="1" ht="15">
      <c r="A29" s="62" t="s">
        <v>69</v>
      </c>
      <c r="B29" s="13" t="s">
        <v>27</v>
      </c>
      <c r="C29" s="11">
        <v>32</v>
      </c>
      <c r="D29" s="17">
        <v>0</v>
      </c>
      <c r="E29" s="11"/>
      <c r="F29" s="33">
        <v>14</v>
      </c>
      <c r="G29" s="31"/>
      <c r="H29" s="25"/>
      <c r="I29" s="18">
        <f t="shared" si="2"/>
        <v>46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s="1" customFormat="1" ht="15">
      <c r="A30" s="62" t="s">
        <v>70</v>
      </c>
      <c r="B30" s="13" t="s">
        <v>28</v>
      </c>
      <c r="C30" s="11">
        <v>1114</v>
      </c>
      <c r="D30" s="17">
        <v>0</v>
      </c>
      <c r="E30" s="11"/>
      <c r="F30" s="33">
        <v>463</v>
      </c>
      <c r="G30" s="31"/>
      <c r="H30" s="25"/>
      <c r="I30" s="18">
        <f t="shared" si="2"/>
        <v>1577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s="1" customFormat="1" ht="15">
      <c r="A31" s="62" t="s">
        <v>71</v>
      </c>
      <c r="B31" s="13" t="s">
        <v>29</v>
      </c>
      <c r="C31" s="11"/>
      <c r="D31" s="17">
        <v>0</v>
      </c>
      <c r="E31" s="11"/>
      <c r="F31" s="33">
        <v>0</v>
      </c>
      <c r="G31" s="31"/>
      <c r="H31" s="25"/>
      <c r="I31" s="18">
        <f t="shared" si="2"/>
        <v>0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s="1" customFormat="1" ht="15">
      <c r="A32" s="62" t="s">
        <v>72</v>
      </c>
      <c r="B32" s="13" t="s">
        <v>30</v>
      </c>
      <c r="C32" s="11"/>
      <c r="D32" s="17">
        <v>0</v>
      </c>
      <c r="E32" s="11"/>
      <c r="F32" s="33">
        <v>0</v>
      </c>
      <c r="G32" s="31"/>
      <c r="H32" s="25"/>
      <c r="I32" s="18">
        <f t="shared" si="2"/>
        <v>0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s="1" customFormat="1" ht="15">
      <c r="A33" s="62" t="s">
        <v>73</v>
      </c>
      <c r="B33" s="13" t="s">
        <v>31</v>
      </c>
      <c r="C33" s="11">
        <v>120</v>
      </c>
      <c r="D33" s="17">
        <v>0</v>
      </c>
      <c r="E33" s="11"/>
      <c r="F33" s="33">
        <v>67</v>
      </c>
      <c r="G33" s="31"/>
      <c r="H33" s="25"/>
      <c r="I33" s="18">
        <f t="shared" si="2"/>
        <v>187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s="1" customFormat="1" ht="15">
      <c r="A34" s="62" t="s">
        <v>74</v>
      </c>
      <c r="B34" s="13" t="s">
        <v>32</v>
      </c>
      <c r="C34" s="27">
        <v>0</v>
      </c>
      <c r="D34" s="17">
        <v>0</v>
      </c>
      <c r="E34" s="27">
        <f aca="true" t="shared" si="8" ref="E34">SUM(E35:E37)</f>
        <v>0</v>
      </c>
      <c r="F34" s="34">
        <v>0</v>
      </c>
      <c r="G34" s="30"/>
      <c r="H34" s="25"/>
      <c r="I34" s="18">
        <f t="shared" si="2"/>
        <v>0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s="1" customFormat="1" ht="15">
      <c r="A35" s="63" t="s">
        <v>77</v>
      </c>
      <c r="B35" s="13" t="s">
        <v>33</v>
      </c>
      <c r="C35" s="11"/>
      <c r="D35" s="17">
        <v>0</v>
      </c>
      <c r="E35" s="11"/>
      <c r="F35" s="33">
        <v>0</v>
      </c>
      <c r="G35" s="31"/>
      <c r="H35" s="25"/>
      <c r="I35" s="18">
        <f t="shared" si="2"/>
        <v>0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s="1" customFormat="1" ht="15">
      <c r="A36" s="62" t="s">
        <v>75</v>
      </c>
      <c r="B36" s="13" t="s">
        <v>34</v>
      </c>
      <c r="C36" s="11"/>
      <c r="D36" s="17">
        <v>0</v>
      </c>
      <c r="E36" s="11"/>
      <c r="F36" s="33">
        <v>0</v>
      </c>
      <c r="G36" s="31"/>
      <c r="H36" s="25"/>
      <c r="I36" s="18">
        <f t="shared" si="2"/>
        <v>0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s="1" customFormat="1" ht="15">
      <c r="A37" s="63" t="s">
        <v>76</v>
      </c>
      <c r="B37" s="13" t="s">
        <v>35</v>
      </c>
      <c r="C37" s="11"/>
      <c r="D37" s="17">
        <v>0</v>
      </c>
      <c r="E37" s="11"/>
      <c r="F37" s="33">
        <v>0</v>
      </c>
      <c r="G37" s="31"/>
      <c r="H37" s="25"/>
      <c r="I37" s="18">
        <f t="shared" si="2"/>
        <v>0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s="1" customFormat="1" ht="15">
      <c r="A38" s="61" t="s">
        <v>78</v>
      </c>
      <c r="B38" s="10" t="s">
        <v>36</v>
      </c>
      <c r="C38" s="11"/>
      <c r="D38" s="15">
        <v>0</v>
      </c>
      <c r="E38" s="11"/>
      <c r="F38" s="33">
        <v>0</v>
      </c>
      <c r="G38" s="31"/>
      <c r="H38" s="24"/>
      <c r="I38" s="16">
        <f t="shared" si="2"/>
        <v>0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s="1" customFormat="1" ht="26">
      <c r="A39" s="64" t="s">
        <v>79</v>
      </c>
      <c r="B39" s="10" t="s">
        <v>37</v>
      </c>
      <c r="C39" s="11">
        <v>4019</v>
      </c>
      <c r="D39" s="15">
        <v>1049</v>
      </c>
      <c r="E39" s="11">
        <v>6210</v>
      </c>
      <c r="F39" s="11">
        <v>1742</v>
      </c>
      <c r="G39" s="31">
        <v>2255.98</v>
      </c>
      <c r="H39" s="24"/>
      <c r="I39" s="16">
        <f t="shared" si="2"/>
        <v>15275.98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s="1" customFormat="1" ht="15">
      <c r="A40" s="64" t="s">
        <v>80</v>
      </c>
      <c r="B40" s="10" t="s">
        <v>38</v>
      </c>
      <c r="C40" s="11"/>
      <c r="D40" s="15">
        <v>0</v>
      </c>
      <c r="E40" s="11"/>
      <c r="F40" s="33">
        <v>0</v>
      </c>
      <c r="G40" s="31"/>
      <c r="H40" s="24"/>
      <c r="I40" s="16">
        <f t="shared" si="2"/>
        <v>0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s="1" customFormat="1" ht="15">
      <c r="A41" s="64" t="s">
        <v>81</v>
      </c>
      <c r="B41" s="10" t="s">
        <v>39</v>
      </c>
      <c r="C41" s="11"/>
      <c r="D41" s="15">
        <v>0</v>
      </c>
      <c r="E41" s="11"/>
      <c r="F41" s="11">
        <v>0</v>
      </c>
      <c r="G41" s="31"/>
      <c r="H41" s="24"/>
      <c r="I41" s="16">
        <f t="shared" si="2"/>
        <v>0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s="1" customFormat="1" ht="15">
      <c r="A42" s="64" t="s">
        <v>82</v>
      </c>
      <c r="B42" s="10" t="s">
        <v>40</v>
      </c>
      <c r="C42" s="11"/>
      <c r="D42" s="15">
        <v>0</v>
      </c>
      <c r="E42" s="11"/>
      <c r="F42" s="11">
        <v>0</v>
      </c>
      <c r="G42" s="31"/>
      <c r="H42" s="24"/>
      <c r="I42" s="16">
        <f t="shared" si="2"/>
        <v>0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s="1" customFormat="1" ht="15">
      <c r="A43" s="64" t="s">
        <v>83</v>
      </c>
      <c r="B43" s="10" t="s">
        <v>41</v>
      </c>
      <c r="C43" s="11"/>
      <c r="D43" s="15">
        <v>0</v>
      </c>
      <c r="E43" s="11"/>
      <c r="F43" s="11">
        <v>0</v>
      </c>
      <c r="G43" s="31"/>
      <c r="H43" s="24"/>
      <c r="I43" s="16">
        <f t="shared" si="2"/>
        <v>0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s="1" customFormat="1" ht="15">
      <c r="A44" s="65" t="s">
        <v>84</v>
      </c>
      <c r="B44" s="12" t="s">
        <v>42</v>
      </c>
      <c r="C44" s="27">
        <f>C39+C21+C4</f>
        <v>24498</v>
      </c>
      <c r="D44" s="19">
        <v>2891</v>
      </c>
      <c r="E44" s="27">
        <f aca="true" t="shared" si="9" ref="E44">SUM(E3,E38:E43)</f>
        <v>11618</v>
      </c>
      <c r="F44" s="27">
        <f>SUM(F3,F39)</f>
        <v>9458</v>
      </c>
      <c r="G44" s="53">
        <f>G3+G39</f>
        <v>37844.08536064132</v>
      </c>
      <c r="H44" s="26"/>
      <c r="I44" s="20">
        <f t="shared" si="2"/>
        <v>86309.08536064133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3:39" s="1" customFormat="1" ht="15">
      <c r="C45" s="43"/>
      <c r="D45" s="5"/>
      <c r="E45" s="5"/>
      <c r="F45" s="5"/>
      <c r="G45" s="50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4:39" s="1" customFormat="1" ht="15">
      <c r="D46" s="5"/>
      <c r="E46" s="5"/>
      <c r="F46" s="5"/>
      <c r="G46" s="50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4:39" s="1" customFormat="1" ht="15">
      <c r="D47" s="5"/>
      <c r="E47" s="5"/>
      <c r="F47" s="5"/>
      <c r="G47" s="48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ht="15">
      <c r="C48" s="4"/>
    </row>
    <row r="73" spans="1:44" s="3" customFormat="1" ht="15">
      <c r="A73" s="6" t="s">
        <v>43</v>
      </c>
      <c r="D73" s="5"/>
      <c r="E73" s="5"/>
      <c r="F73" s="5"/>
      <c r="G73" s="48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</row>
    <row r="74" spans="1:44" s="3" customFormat="1" ht="15">
      <c r="A74" s="6" t="s">
        <v>44</v>
      </c>
      <c r="D74" s="5"/>
      <c r="E74" s="5"/>
      <c r="F74" s="5"/>
      <c r="G74" s="48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</row>
    <row r="75" spans="1:44" s="3" customFormat="1" ht="15">
      <c r="A75" s="6" t="s">
        <v>45</v>
      </c>
      <c r="D75" s="5"/>
      <c r="E75" s="5"/>
      <c r="F75" s="5"/>
      <c r="G75" s="48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</row>
    <row r="76" spans="1:44" s="3" customFormat="1" ht="15">
      <c r="A76" s="6" t="s">
        <v>46</v>
      </c>
      <c r="D76" s="5"/>
      <c r="E76" s="5"/>
      <c r="F76" s="5"/>
      <c r="G76" s="48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</row>
    <row r="77" spans="1:44" s="3" customFormat="1" ht="15">
      <c r="A77" s="6" t="s">
        <v>47</v>
      </c>
      <c r="D77" s="5"/>
      <c r="E77" s="5"/>
      <c r="F77" s="5"/>
      <c r="G77" s="48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</row>
    <row r="78" spans="1:44" s="3" customFormat="1" ht="15">
      <c r="A78" s="6"/>
      <c r="D78" s="5"/>
      <c r="E78" s="5"/>
      <c r="F78" s="5"/>
      <c r="G78" s="48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</row>
    <row r="79" spans="1:44" s="3" customFormat="1" ht="15">
      <c r="A79" s="6"/>
      <c r="D79" s="5"/>
      <c r="E79" s="5"/>
      <c r="F79" s="5"/>
      <c r="G79" s="48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</row>
    <row r="80" spans="1:44" s="3" customFormat="1" ht="15">
      <c r="A80" s="6"/>
      <c r="D80" s="5"/>
      <c r="E80" s="5"/>
      <c r="F80" s="5"/>
      <c r="G80" s="48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</row>
    <row r="81" spans="1:44" s="3" customFormat="1" ht="15">
      <c r="A81" s="6"/>
      <c r="D81" s="5"/>
      <c r="E81" s="5"/>
      <c r="F81" s="5"/>
      <c r="G81" s="48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</row>
    <row r="82" spans="1:44" s="3" customFormat="1" ht="15">
      <c r="A82" s="6"/>
      <c r="D82" s="5"/>
      <c r="E82" s="5"/>
      <c r="F82" s="5"/>
      <c r="G82" s="48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</row>
    <row r="83" spans="1:44" s="3" customFormat="1" ht="15">
      <c r="A83" s="6"/>
      <c r="D83" s="5"/>
      <c r="E83" s="5"/>
      <c r="F83" s="5"/>
      <c r="G83" s="48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</row>
    <row r="84" spans="1:44" s="3" customFormat="1" ht="15">
      <c r="A84" s="6"/>
      <c r="D84" s="5"/>
      <c r="E84" s="5"/>
      <c r="F84" s="5"/>
      <c r="G84" s="48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</row>
    <row r="85" spans="1:44" s="3" customFormat="1" ht="15">
      <c r="A85" s="6"/>
      <c r="D85" s="5"/>
      <c r="E85" s="5"/>
      <c r="F85" s="5"/>
      <c r="G85" s="48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</row>
    <row r="86" spans="1:44" s="3" customFormat="1" ht="15">
      <c r="A86" s="6"/>
      <c r="D86" s="5"/>
      <c r="E86" s="5"/>
      <c r="F86" s="5"/>
      <c r="G86" s="48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</row>
    <row r="87" spans="1:44" s="3" customFormat="1" ht="15">
      <c r="A87" s="6"/>
      <c r="D87" s="5"/>
      <c r="E87" s="5"/>
      <c r="F87" s="5"/>
      <c r="G87" s="48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</row>
    <row r="88" spans="1:44" s="3" customFormat="1" ht="15">
      <c r="A88" s="6"/>
      <c r="D88" s="5"/>
      <c r="E88" s="5"/>
      <c r="F88" s="5"/>
      <c r="G88" s="48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</row>
    <row r="89" spans="1:44" s="3" customFormat="1" ht="15">
      <c r="A89" s="6"/>
      <c r="D89" s="5"/>
      <c r="E89" s="5"/>
      <c r="F89" s="5"/>
      <c r="G89" s="48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</row>
    <row r="90" spans="1:44" s="3" customFormat="1" ht="15">
      <c r="A90" s="6"/>
      <c r="D90" s="5"/>
      <c r="E90" s="5"/>
      <c r="F90" s="5"/>
      <c r="G90" s="48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</row>
    <row r="91" spans="1:44" s="3" customFormat="1" ht="15">
      <c r="A91" s="6"/>
      <c r="D91" s="5"/>
      <c r="E91" s="5"/>
      <c r="F91" s="5"/>
      <c r="G91" s="48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</row>
    <row r="92" spans="1:44" s="3" customFormat="1" ht="15">
      <c r="A92" s="6"/>
      <c r="D92" s="5"/>
      <c r="E92" s="5"/>
      <c r="F92" s="5"/>
      <c r="G92" s="48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</row>
    <row r="93" spans="1:44" s="3" customFormat="1" ht="15">
      <c r="A93" s="6">
        <v>2020</v>
      </c>
      <c r="D93" s="5"/>
      <c r="E93" s="5"/>
      <c r="F93" s="5"/>
      <c r="G93" s="48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</row>
    <row r="94" spans="1:44" s="3" customFormat="1" ht="15">
      <c r="A94" s="6">
        <v>2021</v>
      </c>
      <c r="D94" s="5"/>
      <c r="E94" s="5"/>
      <c r="F94" s="5"/>
      <c r="G94" s="48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</row>
    <row r="95" spans="1:44" s="3" customFormat="1" ht="15">
      <c r="A95" s="6">
        <v>2022</v>
      </c>
      <c r="D95" s="5"/>
      <c r="E95" s="5"/>
      <c r="F95" s="5"/>
      <c r="G95" s="48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</row>
    <row r="96" spans="1:44" s="3" customFormat="1" ht="15">
      <c r="A96" s="6">
        <v>2023</v>
      </c>
      <c r="D96" s="5"/>
      <c r="E96" s="5"/>
      <c r="F96" s="5"/>
      <c r="G96" s="48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</row>
    <row r="97" spans="1:44" s="3" customFormat="1" ht="15">
      <c r="A97" s="6">
        <v>2024</v>
      </c>
      <c r="D97" s="5"/>
      <c r="E97" s="5"/>
      <c r="F97" s="5"/>
      <c r="G97" s="48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</row>
    <row r="98" spans="1:44" s="3" customFormat="1" ht="15">
      <c r="A98" s="6">
        <v>2025</v>
      </c>
      <c r="D98" s="5"/>
      <c r="E98" s="5"/>
      <c r="F98" s="5"/>
      <c r="G98" s="48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</row>
    <row r="99" spans="1:44" s="3" customFormat="1" ht="15">
      <c r="A99" s="6">
        <v>2026</v>
      </c>
      <c r="D99" s="5"/>
      <c r="E99" s="5"/>
      <c r="F99" s="5"/>
      <c r="G99" s="48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</row>
    <row r="100" spans="1:44" s="3" customFormat="1" ht="15">
      <c r="A100" s="6">
        <v>2027</v>
      </c>
      <c r="D100" s="5"/>
      <c r="E100" s="5"/>
      <c r="F100" s="5"/>
      <c r="G100" s="48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</row>
    <row r="101" spans="1:44" s="3" customFormat="1" ht="15">
      <c r="A101" s="6">
        <v>2028</v>
      </c>
      <c r="D101" s="5"/>
      <c r="E101" s="5"/>
      <c r="F101" s="5"/>
      <c r="G101" s="48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</row>
    <row r="102" spans="1:44" s="3" customFormat="1" ht="15">
      <c r="A102" s="6">
        <v>2029</v>
      </c>
      <c r="D102" s="5"/>
      <c r="E102" s="5"/>
      <c r="F102" s="5"/>
      <c r="G102" s="48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</row>
    <row r="103" spans="1:44" s="3" customFormat="1" ht="15">
      <c r="A103" s="6">
        <v>2030</v>
      </c>
      <c r="D103" s="5"/>
      <c r="E103" s="5"/>
      <c r="F103" s="5"/>
      <c r="G103" s="48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</row>
    <row r="104" spans="1:44" s="3" customFormat="1" ht="15">
      <c r="A104" s="6">
        <v>2031</v>
      </c>
      <c r="D104" s="5"/>
      <c r="E104" s="5"/>
      <c r="F104" s="5"/>
      <c r="G104" s="48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</row>
    <row r="105" spans="1:44" s="3" customFormat="1" ht="15">
      <c r="A105" s="6">
        <v>2032</v>
      </c>
      <c r="D105" s="5"/>
      <c r="E105" s="5"/>
      <c r="F105" s="5"/>
      <c r="G105" s="48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</row>
    <row r="106" spans="1:44" s="3" customFormat="1" ht="15">
      <c r="A106" s="6">
        <v>2033</v>
      </c>
      <c r="D106" s="5"/>
      <c r="E106" s="5"/>
      <c r="F106" s="5"/>
      <c r="G106" s="48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</row>
    <row r="107" spans="1:44" s="3" customFormat="1" ht="15">
      <c r="A107" s="6">
        <v>2034</v>
      </c>
      <c r="D107" s="5"/>
      <c r="E107" s="5"/>
      <c r="F107" s="5"/>
      <c r="G107" s="48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</row>
    <row r="108" spans="1:44" s="3" customFormat="1" ht="15">
      <c r="A108" s="6">
        <v>2035</v>
      </c>
      <c r="D108" s="5"/>
      <c r="E108" s="5"/>
      <c r="F108" s="5"/>
      <c r="G108" s="48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</row>
    <row r="109" spans="1:44" s="3" customFormat="1" ht="15">
      <c r="A109" s="6">
        <v>2036</v>
      </c>
      <c r="D109" s="5"/>
      <c r="E109" s="5"/>
      <c r="F109" s="5"/>
      <c r="G109" s="48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</row>
    <row r="110" spans="1:44" s="3" customFormat="1" ht="15">
      <c r="A110" s="6">
        <v>2037</v>
      </c>
      <c r="D110" s="5"/>
      <c r="E110" s="5"/>
      <c r="F110" s="5"/>
      <c r="G110" s="48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</row>
    <row r="111" spans="1:44" s="3" customFormat="1" ht="15">
      <c r="A111" s="6">
        <v>2038</v>
      </c>
      <c r="D111" s="5"/>
      <c r="E111" s="5"/>
      <c r="F111" s="5"/>
      <c r="G111" s="48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</row>
    <row r="112" spans="1:44" s="3" customFormat="1" ht="15">
      <c r="A112" s="6">
        <v>2039</v>
      </c>
      <c r="D112" s="5"/>
      <c r="E112" s="5"/>
      <c r="F112" s="5"/>
      <c r="G112" s="48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</row>
    <row r="113" spans="1:44" s="3" customFormat="1" ht="15">
      <c r="A113" s="6">
        <v>2040</v>
      </c>
      <c r="D113" s="5"/>
      <c r="E113" s="5"/>
      <c r="F113" s="5"/>
      <c r="G113" s="48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</row>
    <row r="114" spans="1:44" s="3" customFormat="1" ht="15">
      <c r="A114" s="6"/>
      <c r="D114" s="5"/>
      <c r="E114" s="5"/>
      <c r="F114" s="5"/>
      <c r="G114" s="48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</row>
    <row r="115" spans="1:44" s="3" customFormat="1" ht="15">
      <c r="A115" s="6" t="s">
        <v>48</v>
      </c>
      <c r="D115" s="5"/>
      <c r="E115" s="5"/>
      <c r="F115" s="5"/>
      <c r="G115" s="48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</row>
    <row r="116" spans="1:44" s="3" customFormat="1" ht="15">
      <c r="A116" s="6" t="s">
        <v>49</v>
      </c>
      <c r="D116" s="5"/>
      <c r="E116" s="5"/>
      <c r="F116" s="5"/>
      <c r="G116" s="48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</row>
    <row r="117" spans="1:44" s="3" customFormat="1" ht="15">
      <c r="A117" s="6" t="s">
        <v>50</v>
      </c>
      <c r="D117" s="5"/>
      <c r="E117" s="5"/>
      <c r="F117" s="5"/>
      <c r="G117" s="48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</row>
    <row r="118" spans="1:44" s="3" customFormat="1" ht="15">
      <c r="A118" s="6" t="s">
        <v>0</v>
      </c>
      <c r="D118" s="5"/>
      <c r="E118" s="5"/>
      <c r="F118" s="5"/>
      <c r="G118" s="48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</row>
    <row r="119" spans="1:44" s="3" customFormat="1" ht="15">
      <c r="A119" s="6" t="s">
        <v>51</v>
      </c>
      <c r="D119" s="5"/>
      <c r="E119" s="5"/>
      <c r="F119" s="5"/>
      <c r="G119" s="48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</row>
    <row r="120" spans="1:44" s="3" customFormat="1" ht="15">
      <c r="A120" s="6" t="s">
        <v>52</v>
      </c>
      <c r="D120" s="5"/>
      <c r="E120" s="5"/>
      <c r="F120" s="5"/>
      <c r="G120" s="48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</row>
    <row r="121" spans="1:44" s="3" customFormat="1" ht="15">
      <c r="A121" s="6" t="s">
        <v>53</v>
      </c>
      <c r="D121" s="5"/>
      <c r="E121" s="5"/>
      <c r="F121" s="5"/>
      <c r="G121" s="48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</row>
    <row r="122" spans="1:44" s="3" customFormat="1" ht="15">
      <c r="A122" s="6" t="s">
        <v>54</v>
      </c>
      <c r="D122" s="5"/>
      <c r="E122" s="5"/>
      <c r="F122" s="5"/>
      <c r="G122" s="48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</row>
    <row r="123" spans="1:44" s="3" customFormat="1" ht="15">
      <c r="A123" s="6" t="s">
        <v>55</v>
      </c>
      <c r="D123" s="5"/>
      <c r="E123" s="5"/>
      <c r="F123" s="5"/>
      <c r="G123" s="48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</row>
    <row r="124" spans="1:44" s="3" customFormat="1" ht="15">
      <c r="A124" s="6" t="s">
        <v>56</v>
      </c>
      <c r="D124" s="5"/>
      <c r="E124" s="5"/>
      <c r="F124" s="5"/>
      <c r="G124" s="48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</row>
    <row r="125" spans="1:44" s="3" customFormat="1" ht="15">
      <c r="A125" s="6" t="s">
        <v>57</v>
      </c>
      <c r="D125" s="5"/>
      <c r="E125" s="5"/>
      <c r="F125" s="5"/>
      <c r="G125" s="48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</row>
    <row r="126" spans="1:44" s="3" customFormat="1" ht="15">
      <c r="A126" s="6" t="s">
        <v>58</v>
      </c>
      <c r="D126" s="5"/>
      <c r="E126" s="5"/>
      <c r="F126" s="5"/>
      <c r="G126" s="48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126"/>
  <sheetViews>
    <sheetView zoomScale="80" zoomScaleNormal="80" workbookViewId="0" topLeftCell="A1">
      <selection activeCell="G3" sqref="G3:H44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3" width="15.421875" style="3" customWidth="1"/>
    <col min="4" max="6" width="15.421875" style="5" customWidth="1"/>
    <col min="7" max="7" width="15.421875" style="48" customWidth="1"/>
    <col min="8" max="9" width="15.421875" style="5" customWidth="1"/>
    <col min="10" max="16384" width="9.140625" style="5" customWidth="1"/>
  </cols>
  <sheetData>
    <row r="1" ht="15">
      <c r="A1" s="14" t="s">
        <v>99</v>
      </c>
    </row>
    <row r="2" spans="1:9" s="7" customFormat="1" ht="15">
      <c r="A2" s="8"/>
      <c r="B2" s="9"/>
      <c r="C2" s="9" t="s">
        <v>85</v>
      </c>
      <c r="D2" s="9" t="s">
        <v>86</v>
      </c>
      <c r="E2" s="9" t="s">
        <v>87</v>
      </c>
      <c r="F2" s="9" t="s">
        <v>88</v>
      </c>
      <c r="G2" s="9" t="s">
        <v>89</v>
      </c>
      <c r="H2" s="55" t="s">
        <v>90</v>
      </c>
      <c r="I2" s="55" t="s">
        <v>91</v>
      </c>
    </row>
    <row r="3" spans="1:39" s="1" customFormat="1" ht="15">
      <c r="A3" s="61" t="s">
        <v>59</v>
      </c>
      <c r="B3" s="10" t="s">
        <v>1</v>
      </c>
      <c r="C3" s="41">
        <f>C4+C21</f>
        <v>303</v>
      </c>
      <c r="D3" s="27">
        <v>65</v>
      </c>
      <c r="E3" s="27">
        <f>E4+E21</f>
        <v>38</v>
      </c>
      <c r="F3" s="27">
        <f>SUM(F4,F21)</f>
        <v>752</v>
      </c>
      <c r="G3" s="27">
        <f>G4+G21</f>
        <v>11385</v>
      </c>
      <c r="H3" s="27">
        <f>H4+H21</f>
        <v>35</v>
      </c>
      <c r="I3" s="16">
        <f>SUM(C3:H3)</f>
        <v>12578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s="2" customFormat="1" ht="15">
      <c r="A4" s="61" t="s">
        <v>60</v>
      </c>
      <c r="B4" s="10" t="s">
        <v>2</v>
      </c>
      <c r="C4" s="41">
        <f>C5+C17</f>
        <v>89</v>
      </c>
      <c r="D4" s="27">
        <v>64</v>
      </c>
      <c r="E4" s="27">
        <f>SUM(E5,E17)</f>
        <v>24</v>
      </c>
      <c r="F4" s="27">
        <f>SUM(F5)</f>
        <v>10</v>
      </c>
      <c r="G4" s="27">
        <f>G5</f>
        <v>135</v>
      </c>
      <c r="H4" s="27">
        <f>H5+H17</f>
        <v>0</v>
      </c>
      <c r="I4" s="16">
        <f aca="true" t="shared" si="0" ref="I4:I44">SUM(C4:H4)</f>
        <v>322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s="1" customFormat="1" ht="15">
      <c r="A5" s="62" t="s">
        <v>61</v>
      </c>
      <c r="B5" s="13" t="s">
        <v>3</v>
      </c>
      <c r="C5" s="41">
        <f aca="true" t="shared" si="1" ref="C5">C6+C7+C8+C9+C10</f>
        <v>89</v>
      </c>
      <c r="D5" s="27">
        <v>64</v>
      </c>
      <c r="E5" s="27">
        <f>SUM(E6:E10)</f>
        <v>24</v>
      </c>
      <c r="F5" s="27">
        <f>SUM(F6:F10)</f>
        <v>10</v>
      </c>
      <c r="G5" s="27">
        <f>G6+G8</f>
        <v>135</v>
      </c>
      <c r="H5" s="27">
        <f>SUM(H6:H10)</f>
        <v>0</v>
      </c>
      <c r="I5" s="18">
        <f t="shared" si="0"/>
        <v>322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s="1" customFormat="1" ht="14.5">
      <c r="A6" s="62" t="s">
        <v>62</v>
      </c>
      <c r="B6" s="13" t="s">
        <v>4</v>
      </c>
      <c r="C6" s="71">
        <v>76</v>
      </c>
      <c r="D6" s="11">
        <v>5</v>
      </c>
      <c r="E6" s="11">
        <v>15</v>
      </c>
      <c r="F6" s="11">
        <v>6</v>
      </c>
      <c r="G6" s="45">
        <v>106</v>
      </c>
      <c r="H6" s="11"/>
      <c r="I6" s="18">
        <f t="shared" si="0"/>
        <v>208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s="1" customFormat="1" ht="15">
      <c r="A7" s="62" t="s">
        <v>63</v>
      </c>
      <c r="B7" s="13" t="s">
        <v>5</v>
      </c>
      <c r="C7" s="42">
        <v>0</v>
      </c>
      <c r="D7" s="11">
        <v>0</v>
      </c>
      <c r="E7" s="11"/>
      <c r="F7" s="11">
        <v>0</v>
      </c>
      <c r="G7" s="45"/>
      <c r="H7" s="11"/>
      <c r="I7" s="18">
        <f t="shared" si="0"/>
        <v>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s="1" customFormat="1" ht="14.5">
      <c r="A8" s="62" t="s">
        <v>64</v>
      </c>
      <c r="B8" s="13" t="s">
        <v>6</v>
      </c>
      <c r="C8" s="71">
        <v>9</v>
      </c>
      <c r="D8" s="11">
        <v>20</v>
      </c>
      <c r="E8" s="11"/>
      <c r="F8" s="11">
        <v>2</v>
      </c>
      <c r="G8" s="45">
        <v>29</v>
      </c>
      <c r="H8" s="11"/>
      <c r="I8" s="18">
        <f t="shared" si="0"/>
        <v>60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s="1" customFormat="1" ht="15">
      <c r="A9" s="62" t="s">
        <v>65</v>
      </c>
      <c r="B9" s="13" t="s">
        <v>7</v>
      </c>
      <c r="C9" s="42">
        <v>0</v>
      </c>
      <c r="D9" s="11">
        <v>39</v>
      </c>
      <c r="E9" s="11">
        <v>9</v>
      </c>
      <c r="F9" s="11">
        <v>2</v>
      </c>
      <c r="G9" s="11"/>
      <c r="H9" s="11"/>
      <c r="I9" s="18">
        <f t="shared" si="0"/>
        <v>50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s="1" customFormat="1" ht="15">
      <c r="A10" s="62" t="s">
        <v>66</v>
      </c>
      <c r="B10" s="13" t="s">
        <v>8</v>
      </c>
      <c r="C10" s="42">
        <v>4</v>
      </c>
      <c r="D10" s="11">
        <v>0</v>
      </c>
      <c r="E10" s="11"/>
      <c r="F10" s="11">
        <v>0</v>
      </c>
      <c r="G10" s="11"/>
      <c r="H10" s="11"/>
      <c r="I10" s="18">
        <f t="shared" si="0"/>
        <v>4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s="1" customFormat="1" ht="15">
      <c r="A11" s="62" t="s">
        <v>67</v>
      </c>
      <c r="B11" s="13" t="s">
        <v>9</v>
      </c>
      <c r="C11" s="44">
        <v>32</v>
      </c>
      <c r="D11" s="27">
        <v>128</v>
      </c>
      <c r="E11" s="11">
        <v>19</v>
      </c>
      <c r="F11" s="28">
        <f>SUM(F16,F13)</f>
        <v>7</v>
      </c>
      <c r="G11" s="27">
        <f>G13</f>
        <v>17</v>
      </c>
      <c r="H11" s="27"/>
      <c r="I11" s="18">
        <f t="shared" si="0"/>
        <v>203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s="1" customFormat="1" ht="14.5">
      <c r="A12" s="62" t="s">
        <v>68</v>
      </c>
      <c r="B12" s="13" t="s">
        <v>10</v>
      </c>
      <c r="C12" s="72">
        <v>22</v>
      </c>
      <c r="D12" s="11">
        <v>128</v>
      </c>
      <c r="E12" s="11">
        <v>16</v>
      </c>
      <c r="F12" s="11">
        <v>0</v>
      </c>
      <c r="G12" s="45">
        <v>17</v>
      </c>
      <c r="H12" s="11"/>
      <c r="I12" s="18">
        <f t="shared" si="0"/>
        <v>183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s="1" customFormat="1" ht="14.5">
      <c r="A13" s="62" t="s">
        <v>69</v>
      </c>
      <c r="B13" s="13" t="s">
        <v>11</v>
      </c>
      <c r="C13" s="72">
        <v>18</v>
      </c>
      <c r="D13" s="11">
        <v>102</v>
      </c>
      <c r="E13" s="11">
        <v>14</v>
      </c>
      <c r="F13" s="11">
        <v>4</v>
      </c>
      <c r="G13" s="45">
        <v>17</v>
      </c>
      <c r="H13" s="11"/>
      <c r="I13" s="18">
        <f t="shared" si="0"/>
        <v>155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s="1" customFormat="1" ht="15">
      <c r="A14" s="62" t="s">
        <v>70</v>
      </c>
      <c r="B14" s="13" t="s">
        <v>12</v>
      </c>
      <c r="C14" s="42">
        <v>0</v>
      </c>
      <c r="D14" s="11">
        <v>0</v>
      </c>
      <c r="E14" s="11"/>
      <c r="F14" s="11">
        <v>0</v>
      </c>
      <c r="G14" s="45"/>
      <c r="H14" s="11"/>
      <c r="I14" s="18">
        <f t="shared" si="0"/>
        <v>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s="1" customFormat="1" ht="15">
      <c r="A15" s="62" t="s">
        <v>71</v>
      </c>
      <c r="B15" s="13" t="s">
        <v>13</v>
      </c>
      <c r="C15" s="42">
        <v>0</v>
      </c>
      <c r="D15" s="11">
        <v>0</v>
      </c>
      <c r="E15" s="11"/>
      <c r="F15" s="11">
        <v>0</v>
      </c>
      <c r="G15" s="45"/>
      <c r="H15" s="11"/>
      <c r="I15" s="18">
        <f t="shared" si="0"/>
        <v>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s="1" customFormat="1" ht="15">
      <c r="A16" s="62" t="s">
        <v>72</v>
      </c>
      <c r="B16" s="13" t="s">
        <v>14</v>
      </c>
      <c r="C16" s="42">
        <v>2</v>
      </c>
      <c r="D16" s="11">
        <v>2</v>
      </c>
      <c r="E16" s="11">
        <v>5</v>
      </c>
      <c r="F16" s="11">
        <v>3</v>
      </c>
      <c r="G16" s="45">
        <v>3</v>
      </c>
      <c r="H16" s="11"/>
      <c r="I16" s="18">
        <f t="shared" si="0"/>
        <v>15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 s="1" customFormat="1" ht="15">
      <c r="A17" s="62" t="s">
        <v>73</v>
      </c>
      <c r="B17" s="13" t="s">
        <v>15</v>
      </c>
      <c r="C17" s="41">
        <f>SUM(C18:C20)</f>
        <v>0</v>
      </c>
      <c r="D17" s="27">
        <v>0</v>
      </c>
      <c r="E17" s="27">
        <f>SUM(E18:E20)</f>
        <v>0</v>
      </c>
      <c r="F17" s="28">
        <v>0</v>
      </c>
      <c r="G17" s="27"/>
      <c r="H17" s="28">
        <f>SUM(H18:H20)</f>
        <v>0</v>
      </c>
      <c r="I17" s="18">
        <f t="shared" si="0"/>
        <v>0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s="1" customFormat="1" ht="15">
      <c r="A18" s="62" t="s">
        <v>74</v>
      </c>
      <c r="B18" s="13" t="s">
        <v>16</v>
      </c>
      <c r="C18" s="42"/>
      <c r="D18" s="11">
        <v>0</v>
      </c>
      <c r="E18" s="11"/>
      <c r="F18" s="11">
        <v>0</v>
      </c>
      <c r="G18" s="11"/>
      <c r="H18" s="11"/>
      <c r="I18" s="18">
        <f t="shared" si="0"/>
        <v>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s="1" customFormat="1" ht="15">
      <c r="A19" s="62" t="s">
        <v>75</v>
      </c>
      <c r="B19" s="13" t="s">
        <v>17</v>
      </c>
      <c r="C19" s="42"/>
      <c r="D19" s="11">
        <v>0</v>
      </c>
      <c r="E19" s="11"/>
      <c r="F19" s="11">
        <v>0</v>
      </c>
      <c r="G19" s="11"/>
      <c r="H19" s="11"/>
      <c r="I19" s="18">
        <f t="shared" si="0"/>
        <v>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s="1" customFormat="1" ht="15">
      <c r="A20" s="63" t="s">
        <v>76</v>
      </c>
      <c r="B20" s="13" t="s">
        <v>18</v>
      </c>
      <c r="C20" s="42"/>
      <c r="D20" s="11">
        <v>0</v>
      </c>
      <c r="E20" s="11"/>
      <c r="F20" s="11">
        <v>0</v>
      </c>
      <c r="G20" s="11"/>
      <c r="H20" s="11"/>
      <c r="I20" s="18">
        <f t="shared" si="0"/>
        <v>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s="2" customFormat="1" ht="15">
      <c r="A21" s="64" t="s">
        <v>60</v>
      </c>
      <c r="B21" s="10" t="s">
        <v>19</v>
      </c>
      <c r="C21" s="41">
        <f>C22</f>
        <v>214</v>
      </c>
      <c r="D21" s="27">
        <v>1</v>
      </c>
      <c r="E21" s="27">
        <f>SUM(E22,E28,E34)</f>
        <v>14</v>
      </c>
      <c r="F21" s="28">
        <f>SUM(F22,F34)</f>
        <v>742</v>
      </c>
      <c r="G21" s="27">
        <f>G22</f>
        <v>11250</v>
      </c>
      <c r="H21" s="27">
        <f>H22+H34</f>
        <v>35</v>
      </c>
      <c r="I21" s="16">
        <f t="shared" si="0"/>
        <v>12256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s="1" customFormat="1" ht="15">
      <c r="A22" s="62" t="s">
        <v>62</v>
      </c>
      <c r="B22" s="13" t="s">
        <v>20</v>
      </c>
      <c r="C22" s="44">
        <f>C23+C24+C25+C26+C27</f>
        <v>214</v>
      </c>
      <c r="D22" s="27">
        <v>1</v>
      </c>
      <c r="E22" s="27">
        <f>SUM(E23:E27)</f>
        <v>14</v>
      </c>
      <c r="F22" s="28">
        <f>SUM(F23:F27)</f>
        <v>742</v>
      </c>
      <c r="G22" s="27">
        <f>SUM(G23:G27)</f>
        <v>11250</v>
      </c>
      <c r="H22" s="27">
        <f>SUM(H23:H27)</f>
        <v>35</v>
      </c>
      <c r="I22" s="18">
        <f t="shared" si="0"/>
        <v>12256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s="1" customFormat="1" ht="15">
      <c r="A23" s="62" t="s">
        <v>63</v>
      </c>
      <c r="B23" s="13" t="s">
        <v>21</v>
      </c>
      <c r="C23" s="42">
        <v>0</v>
      </c>
      <c r="D23" s="11">
        <v>0</v>
      </c>
      <c r="E23" s="11"/>
      <c r="F23" s="11">
        <v>0</v>
      </c>
      <c r="G23" s="11"/>
      <c r="H23" s="11"/>
      <c r="I23" s="18">
        <f t="shared" si="0"/>
        <v>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 s="1" customFormat="1" ht="15">
      <c r="A24" s="62" t="s">
        <v>64</v>
      </c>
      <c r="B24" s="13" t="s">
        <v>22</v>
      </c>
      <c r="C24" s="43">
        <v>214</v>
      </c>
      <c r="D24" s="11">
        <v>1</v>
      </c>
      <c r="E24" s="11">
        <v>14</v>
      </c>
      <c r="F24" s="11">
        <v>742</v>
      </c>
      <c r="G24" s="11">
        <v>11250</v>
      </c>
      <c r="H24" s="11">
        <v>35</v>
      </c>
      <c r="I24" s="18">
        <f t="shared" si="0"/>
        <v>12256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s="1" customFormat="1" ht="15">
      <c r="A25" s="62" t="s">
        <v>65</v>
      </c>
      <c r="B25" s="13" t="s">
        <v>23</v>
      </c>
      <c r="C25" s="42">
        <v>0</v>
      </c>
      <c r="D25" s="11">
        <v>0</v>
      </c>
      <c r="E25" s="11"/>
      <c r="F25" s="11">
        <v>0</v>
      </c>
      <c r="G25" s="11"/>
      <c r="H25" s="11"/>
      <c r="I25" s="18">
        <f t="shared" si="0"/>
        <v>0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s="1" customFormat="1" ht="15">
      <c r="A26" s="62" t="s">
        <v>66</v>
      </c>
      <c r="B26" s="13" t="s">
        <v>24</v>
      </c>
      <c r="C26" s="42">
        <v>0</v>
      </c>
      <c r="D26" s="11">
        <v>0</v>
      </c>
      <c r="E26" s="11"/>
      <c r="F26" s="11">
        <v>0</v>
      </c>
      <c r="G26" s="11"/>
      <c r="H26" s="11"/>
      <c r="I26" s="18">
        <f t="shared" si="0"/>
        <v>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39" s="1" customFormat="1" ht="15">
      <c r="A27" s="62" t="s">
        <v>67</v>
      </c>
      <c r="B27" s="13" t="s">
        <v>25</v>
      </c>
      <c r="C27" s="42">
        <v>0</v>
      </c>
      <c r="D27" s="11">
        <v>0</v>
      </c>
      <c r="E27" s="11"/>
      <c r="F27" s="11">
        <v>0</v>
      </c>
      <c r="G27" s="11"/>
      <c r="H27" s="11"/>
      <c r="I27" s="18">
        <f t="shared" si="0"/>
        <v>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 s="1" customFormat="1" ht="15">
      <c r="A28" s="62" t="s">
        <v>68</v>
      </c>
      <c r="B28" s="13" t="s">
        <v>26</v>
      </c>
      <c r="C28" s="44">
        <v>119</v>
      </c>
      <c r="D28" s="27">
        <v>0</v>
      </c>
      <c r="E28" s="11"/>
      <c r="F28" s="28">
        <f>SUM(F29:F33)</f>
        <v>486</v>
      </c>
      <c r="G28" s="30">
        <v>0</v>
      </c>
      <c r="H28" s="27">
        <v>25</v>
      </c>
      <c r="I28" s="18">
        <f t="shared" si="0"/>
        <v>630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s="1" customFormat="1" ht="14.5">
      <c r="A29" s="62" t="s">
        <v>69</v>
      </c>
      <c r="B29" s="13" t="s">
        <v>27</v>
      </c>
      <c r="C29" s="72">
        <v>44</v>
      </c>
      <c r="D29" s="11">
        <v>0</v>
      </c>
      <c r="E29" s="11"/>
      <c r="F29" s="11">
        <v>0</v>
      </c>
      <c r="G29" s="11">
        <v>33</v>
      </c>
      <c r="H29" s="1">
        <v>14</v>
      </c>
      <c r="I29" s="18">
        <f t="shared" si="0"/>
        <v>91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s="1" customFormat="1" ht="14.5">
      <c r="A30" s="62" t="s">
        <v>70</v>
      </c>
      <c r="B30" s="13" t="s">
        <v>28</v>
      </c>
      <c r="C30" s="72">
        <v>7</v>
      </c>
      <c r="D30" s="11">
        <v>0</v>
      </c>
      <c r="E30" s="11"/>
      <c r="F30" s="11">
        <v>463</v>
      </c>
      <c r="G30" s="11">
        <v>33</v>
      </c>
      <c r="H30" s="11">
        <v>19</v>
      </c>
      <c r="I30" s="18">
        <f t="shared" si="0"/>
        <v>522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s="1" customFormat="1" ht="15">
      <c r="A31" s="62" t="s">
        <v>71</v>
      </c>
      <c r="B31" s="13" t="s">
        <v>29</v>
      </c>
      <c r="C31" s="42">
        <v>0</v>
      </c>
      <c r="D31" s="11">
        <v>0</v>
      </c>
      <c r="E31" s="11"/>
      <c r="F31" s="11">
        <v>0</v>
      </c>
      <c r="G31" s="11"/>
      <c r="H31" s="11"/>
      <c r="I31" s="18">
        <f t="shared" si="0"/>
        <v>0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s="1" customFormat="1" ht="15">
      <c r="A32" s="62" t="s">
        <v>72</v>
      </c>
      <c r="B32" s="13" t="s">
        <v>30</v>
      </c>
      <c r="C32" s="42">
        <v>0</v>
      </c>
      <c r="D32" s="11">
        <v>0</v>
      </c>
      <c r="E32" s="11"/>
      <c r="F32" s="11">
        <v>0</v>
      </c>
      <c r="G32" s="11">
        <v>33</v>
      </c>
      <c r="H32" s="11"/>
      <c r="I32" s="18">
        <f t="shared" si="0"/>
        <v>33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s="1" customFormat="1" ht="15">
      <c r="A33" s="62" t="s">
        <v>73</v>
      </c>
      <c r="B33" s="13" t="s">
        <v>31</v>
      </c>
      <c r="C33" s="42">
        <v>5</v>
      </c>
      <c r="D33" s="11">
        <v>0</v>
      </c>
      <c r="E33" s="11"/>
      <c r="F33" s="11">
        <v>23</v>
      </c>
      <c r="G33" s="11"/>
      <c r="H33" s="11">
        <v>21</v>
      </c>
      <c r="I33" s="18">
        <f t="shared" si="0"/>
        <v>49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s="1" customFormat="1" ht="15">
      <c r="A34" s="62" t="s">
        <v>74</v>
      </c>
      <c r="B34" s="13" t="s">
        <v>32</v>
      </c>
      <c r="C34" s="44"/>
      <c r="D34" s="27">
        <v>0</v>
      </c>
      <c r="E34" s="27">
        <f>SUM(E35:E37)</f>
        <v>0</v>
      </c>
      <c r="F34" s="27">
        <v>0</v>
      </c>
      <c r="G34" s="27"/>
      <c r="H34" s="27">
        <f>SUM(H35:H37)</f>
        <v>0</v>
      </c>
      <c r="I34" s="18">
        <f t="shared" si="0"/>
        <v>0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s="1" customFormat="1" ht="15">
      <c r="A35" s="63" t="s">
        <v>77</v>
      </c>
      <c r="B35" s="13" t="s">
        <v>33</v>
      </c>
      <c r="C35" s="42"/>
      <c r="D35" s="11">
        <v>0</v>
      </c>
      <c r="E35" s="11"/>
      <c r="F35" s="11">
        <v>0</v>
      </c>
      <c r="G35" s="11"/>
      <c r="H35" s="11"/>
      <c r="I35" s="18">
        <f t="shared" si="0"/>
        <v>0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s="1" customFormat="1" ht="15">
      <c r="A36" s="62" t="s">
        <v>75</v>
      </c>
      <c r="B36" s="13" t="s">
        <v>34</v>
      </c>
      <c r="C36" s="42"/>
      <c r="D36" s="11">
        <v>0</v>
      </c>
      <c r="E36" s="11"/>
      <c r="F36" s="11">
        <v>0</v>
      </c>
      <c r="G36" s="11"/>
      <c r="H36" s="11"/>
      <c r="I36" s="18">
        <f t="shared" si="0"/>
        <v>0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s="1" customFormat="1" ht="15">
      <c r="A37" s="63" t="s">
        <v>76</v>
      </c>
      <c r="B37" s="13" t="s">
        <v>35</v>
      </c>
      <c r="C37" s="42"/>
      <c r="D37" s="11">
        <v>0</v>
      </c>
      <c r="E37" s="11"/>
      <c r="F37" s="11">
        <v>0</v>
      </c>
      <c r="G37" s="11"/>
      <c r="H37" s="11"/>
      <c r="I37" s="18">
        <f t="shared" si="0"/>
        <v>0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s="1" customFormat="1" ht="15">
      <c r="A38" s="61" t="s">
        <v>78</v>
      </c>
      <c r="B38" s="10" t="s">
        <v>36</v>
      </c>
      <c r="C38" s="42"/>
      <c r="D38" s="11">
        <v>0</v>
      </c>
      <c r="E38" s="11"/>
      <c r="F38" s="11">
        <v>0</v>
      </c>
      <c r="G38" s="11"/>
      <c r="H38" s="11"/>
      <c r="I38" s="16">
        <f t="shared" si="0"/>
        <v>0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s="1" customFormat="1" ht="26">
      <c r="A39" s="64" t="s">
        <v>79</v>
      </c>
      <c r="B39" s="10" t="s">
        <v>37</v>
      </c>
      <c r="C39" s="71">
        <v>76</v>
      </c>
      <c r="D39" s="27">
        <v>25</v>
      </c>
      <c r="E39" s="11">
        <v>174</v>
      </c>
      <c r="F39" s="11">
        <v>38</v>
      </c>
      <c r="G39" s="11">
        <v>27</v>
      </c>
      <c r="H39" s="11">
        <v>20</v>
      </c>
      <c r="I39" s="16">
        <f t="shared" si="0"/>
        <v>360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s="1" customFormat="1" ht="15">
      <c r="A40" s="64" t="s">
        <v>80</v>
      </c>
      <c r="B40" s="10" t="s">
        <v>38</v>
      </c>
      <c r="C40" s="42"/>
      <c r="D40" s="11">
        <v>0</v>
      </c>
      <c r="E40" s="11"/>
      <c r="F40" s="11">
        <v>0</v>
      </c>
      <c r="G40" s="11"/>
      <c r="H40" s="11"/>
      <c r="I40" s="16">
        <f t="shared" si="0"/>
        <v>0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s="1" customFormat="1" ht="15">
      <c r="A41" s="64" t="s">
        <v>81</v>
      </c>
      <c r="B41" s="10" t="s">
        <v>39</v>
      </c>
      <c r="C41" s="42"/>
      <c r="D41" s="11">
        <v>0</v>
      </c>
      <c r="E41" s="11"/>
      <c r="F41" s="11">
        <v>0</v>
      </c>
      <c r="G41" s="11"/>
      <c r="H41" s="11"/>
      <c r="I41" s="16">
        <f t="shared" si="0"/>
        <v>0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s="1" customFormat="1" ht="15">
      <c r="A42" s="64" t="s">
        <v>82</v>
      </c>
      <c r="B42" s="10" t="s">
        <v>40</v>
      </c>
      <c r="C42" s="42"/>
      <c r="D42" s="11">
        <v>0</v>
      </c>
      <c r="E42" s="11"/>
      <c r="F42" s="11">
        <v>0</v>
      </c>
      <c r="G42" s="11"/>
      <c r="H42" s="11"/>
      <c r="I42" s="16">
        <f t="shared" si="0"/>
        <v>0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s="1" customFormat="1" ht="15">
      <c r="A43" s="64" t="s">
        <v>83</v>
      </c>
      <c r="B43" s="10" t="s">
        <v>41</v>
      </c>
      <c r="C43" s="42"/>
      <c r="D43" s="11">
        <v>0</v>
      </c>
      <c r="E43" s="11"/>
      <c r="F43" s="11">
        <v>0</v>
      </c>
      <c r="G43" s="11"/>
      <c r="H43" s="11"/>
      <c r="I43" s="16">
        <f t="shared" si="0"/>
        <v>0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s="1" customFormat="1" ht="15">
      <c r="A44" s="65" t="s">
        <v>84</v>
      </c>
      <c r="B44" s="12" t="s">
        <v>42</v>
      </c>
      <c r="C44" s="41">
        <f>C39+C3</f>
        <v>379</v>
      </c>
      <c r="D44" s="27">
        <v>90</v>
      </c>
      <c r="E44" s="27">
        <f>SUM(E3,E38:E43)</f>
        <v>212</v>
      </c>
      <c r="F44" s="40">
        <f>SUM(F3,F39)</f>
        <v>790</v>
      </c>
      <c r="G44" s="27">
        <f>G3+G39</f>
        <v>11412</v>
      </c>
      <c r="H44" s="29">
        <f>H39+H3</f>
        <v>55</v>
      </c>
      <c r="I44" s="20">
        <f t="shared" si="0"/>
        <v>12938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4:39" s="1" customFormat="1" ht="15">
      <c r="D45" s="5"/>
      <c r="E45" s="5"/>
      <c r="F45" s="5"/>
      <c r="G45" s="50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4:39" s="1" customFormat="1" ht="15">
      <c r="D46" s="5"/>
      <c r="E46" s="5"/>
      <c r="F46" s="5"/>
      <c r="G46" s="50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4:39" s="1" customFormat="1" ht="15">
      <c r="D47" s="5"/>
      <c r="E47" s="5"/>
      <c r="F47" s="5"/>
      <c r="G47" s="48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ht="15">
      <c r="C48" s="4"/>
    </row>
    <row r="73" spans="1:44" s="3" customFormat="1" ht="15">
      <c r="A73" s="6" t="s">
        <v>43</v>
      </c>
      <c r="D73" s="5"/>
      <c r="E73" s="5"/>
      <c r="F73" s="5"/>
      <c r="G73" s="48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</row>
    <row r="74" spans="1:44" s="3" customFormat="1" ht="15">
      <c r="A74" s="6" t="s">
        <v>44</v>
      </c>
      <c r="D74" s="5"/>
      <c r="E74" s="5"/>
      <c r="F74" s="5"/>
      <c r="G74" s="48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</row>
    <row r="75" spans="1:44" s="3" customFormat="1" ht="15">
      <c r="A75" s="6" t="s">
        <v>45</v>
      </c>
      <c r="D75" s="5"/>
      <c r="E75" s="5"/>
      <c r="F75" s="5"/>
      <c r="G75" s="48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</row>
    <row r="76" spans="1:44" s="3" customFormat="1" ht="15">
      <c r="A76" s="6" t="s">
        <v>46</v>
      </c>
      <c r="D76" s="5"/>
      <c r="E76" s="5"/>
      <c r="F76" s="5"/>
      <c r="G76" s="48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</row>
    <row r="77" spans="1:44" s="3" customFormat="1" ht="15">
      <c r="A77" s="6" t="s">
        <v>47</v>
      </c>
      <c r="D77" s="5"/>
      <c r="E77" s="5"/>
      <c r="F77" s="5"/>
      <c r="G77" s="48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</row>
    <row r="78" spans="1:44" s="3" customFormat="1" ht="15">
      <c r="A78" s="6"/>
      <c r="D78" s="5"/>
      <c r="E78" s="5"/>
      <c r="F78" s="5"/>
      <c r="G78" s="48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</row>
    <row r="79" spans="1:44" s="3" customFormat="1" ht="15">
      <c r="A79" s="6"/>
      <c r="D79" s="5"/>
      <c r="E79" s="5"/>
      <c r="F79" s="5"/>
      <c r="G79" s="48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</row>
    <row r="80" spans="1:44" s="3" customFormat="1" ht="15">
      <c r="A80" s="6"/>
      <c r="D80" s="5"/>
      <c r="E80" s="5"/>
      <c r="F80" s="5"/>
      <c r="G80" s="48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</row>
    <row r="81" spans="1:44" s="3" customFormat="1" ht="15">
      <c r="A81" s="6"/>
      <c r="D81" s="5"/>
      <c r="E81" s="5"/>
      <c r="F81" s="5"/>
      <c r="G81" s="48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</row>
    <row r="82" spans="1:44" s="3" customFormat="1" ht="15">
      <c r="A82" s="6"/>
      <c r="D82" s="5"/>
      <c r="E82" s="5"/>
      <c r="F82" s="5"/>
      <c r="G82" s="48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</row>
    <row r="83" spans="1:44" s="3" customFormat="1" ht="15">
      <c r="A83" s="6"/>
      <c r="D83" s="5"/>
      <c r="E83" s="5"/>
      <c r="F83" s="5"/>
      <c r="G83" s="48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</row>
    <row r="84" spans="1:44" s="3" customFormat="1" ht="15">
      <c r="A84" s="6"/>
      <c r="D84" s="5"/>
      <c r="E84" s="5"/>
      <c r="F84" s="5"/>
      <c r="G84" s="48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</row>
    <row r="85" spans="1:44" s="3" customFormat="1" ht="15">
      <c r="A85" s="6"/>
      <c r="D85" s="5"/>
      <c r="E85" s="5"/>
      <c r="F85" s="5"/>
      <c r="G85" s="48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</row>
    <row r="86" spans="1:44" s="3" customFormat="1" ht="15">
      <c r="A86" s="6"/>
      <c r="D86" s="5"/>
      <c r="E86" s="5"/>
      <c r="F86" s="5"/>
      <c r="G86" s="48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</row>
    <row r="87" spans="1:44" s="3" customFormat="1" ht="15">
      <c r="A87" s="6"/>
      <c r="D87" s="5"/>
      <c r="E87" s="5"/>
      <c r="F87" s="5"/>
      <c r="G87" s="48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</row>
    <row r="88" spans="1:44" s="3" customFormat="1" ht="15">
      <c r="A88" s="6"/>
      <c r="D88" s="5"/>
      <c r="E88" s="5"/>
      <c r="F88" s="5"/>
      <c r="G88" s="48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</row>
    <row r="89" spans="1:44" s="3" customFormat="1" ht="15">
      <c r="A89" s="6"/>
      <c r="D89" s="5"/>
      <c r="E89" s="5"/>
      <c r="F89" s="5"/>
      <c r="G89" s="48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</row>
    <row r="90" spans="1:44" s="3" customFormat="1" ht="15">
      <c r="A90" s="6"/>
      <c r="D90" s="5"/>
      <c r="E90" s="5"/>
      <c r="F90" s="5"/>
      <c r="G90" s="48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</row>
    <row r="91" spans="1:44" s="3" customFormat="1" ht="15">
      <c r="A91" s="6"/>
      <c r="D91" s="5"/>
      <c r="E91" s="5"/>
      <c r="F91" s="5"/>
      <c r="G91" s="48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</row>
    <row r="92" spans="1:44" s="3" customFormat="1" ht="15">
      <c r="A92" s="6"/>
      <c r="D92" s="5"/>
      <c r="E92" s="5"/>
      <c r="F92" s="5"/>
      <c r="G92" s="48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</row>
    <row r="93" spans="1:44" s="3" customFormat="1" ht="15">
      <c r="A93" s="6">
        <v>2020</v>
      </c>
      <c r="D93" s="5"/>
      <c r="E93" s="5"/>
      <c r="F93" s="5"/>
      <c r="G93" s="48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</row>
    <row r="94" spans="1:44" s="3" customFormat="1" ht="15">
      <c r="A94" s="6">
        <v>2021</v>
      </c>
      <c r="D94" s="5"/>
      <c r="E94" s="5"/>
      <c r="F94" s="5"/>
      <c r="G94" s="48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</row>
    <row r="95" spans="1:44" s="3" customFormat="1" ht="15">
      <c r="A95" s="6">
        <v>2022</v>
      </c>
      <c r="D95" s="5"/>
      <c r="E95" s="5"/>
      <c r="F95" s="5"/>
      <c r="G95" s="48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</row>
    <row r="96" spans="1:44" s="3" customFormat="1" ht="15">
      <c r="A96" s="6">
        <v>2023</v>
      </c>
      <c r="D96" s="5"/>
      <c r="E96" s="5"/>
      <c r="F96" s="5"/>
      <c r="G96" s="48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</row>
    <row r="97" spans="1:44" s="3" customFormat="1" ht="15">
      <c r="A97" s="6">
        <v>2024</v>
      </c>
      <c r="D97" s="5"/>
      <c r="E97" s="5"/>
      <c r="F97" s="5"/>
      <c r="G97" s="48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</row>
    <row r="98" spans="1:44" s="3" customFormat="1" ht="15">
      <c r="A98" s="6">
        <v>2025</v>
      </c>
      <c r="D98" s="5"/>
      <c r="E98" s="5"/>
      <c r="F98" s="5"/>
      <c r="G98" s="48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</row>
    <row r="99" spans="1:44" s="3" customFormat="1" ht="15">
      <c r="A99" s="6">
        <v>2026</v>
      </c>
      <c r="D99" s="5"/>
      <c r="E99" s="5"/>
      <c r="F99" s="5"/>
      <c r="G99" s="48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</row>
    <row r="100" spans="1:44" s="3" customFormat="1" ht="15">
      <c r="A100" s="6">
        <v>2027</v>
      </c>
      <c r="D100" s="5"/>
      <c r="E100" s="5"/>
      <c r="F100" s="5"/>
      <c r="G100" s="48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</row>
    <row r="101" spans="1:44" s="3" customFormat="1" ht="15">
      <c r="A101" s="6">
        <v>2028</v>
      </c>
      <c r="D101" s="5"/>
      <c r="E101" s="5"/>
      <c r="F101" s="5"/>
      <c r="G101" s="48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</row>
    <row r="102" spans="1:44" s="3" customFormat="1" ht="15">
      <c r="A102" s="6">
        <v>2029</v>
      </c>
      <c r="D102" s="5"/>
      <c r="E102" s="5"/>
      <c r="F102" s="5"/>
      <c r="G102" s="48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</row>
    <row r="103" spans="1:44" s="3" customFormat="1" ht="15">
      <c r="A103" s="6">
        <v>2030</v>
      </c>
      <c r="D103" s="5"/>
      <c r="E103" s="5"/>
      <c r="F103" s="5"/>
      <c r="G103" s="48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</row>
    <row r="104" spans="1:44" s="3" customFormat="1" ht="15">
      <c r="A104" s="6">
        <v>2031</v>
      </c>
      <c r="D104" s="5"/>
      <c r="E104" s="5"/>
      <c r="F104" s="5"/>
      <c r="G104" s="48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</row>
    <row r="105" spans="1:44" s="3" customFormat="1" ht="15">
      <c r="A105" s="6">
        <v>2032</v>
      </c>
      <c r="D105" s="5"/>
      <c r="E105" s="5"/>
      <c r="F105" s="5"/>
      <c r="G105" s="48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</row>
    <row r="106" spans="1:44" s="3" customFormat="1" ht="15">
      <c r="A106" s="6">
        <v>2033</v>
      </c>
      <c r="D106" s="5"/>
      <c r="E106" s="5"/>
      <c r="F106" s="5"/>
      <c r="G106" s="48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</row>
    <row r="107" spans="1:44" s="3" customFormat="1" ht="15">
      <c r="A107" s="6">
        <v>2034</v>
      </c>
      <c r="D107" s="5"/>
      <c r="E107" s="5"/>
      <c r="F107" s="5"/>
      <c r="G107" s="48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</row>
    <row r="108" spans="1:44" s="3" customFormat="1" ht="15">
      <c r="A108" s="6">
        <v>2035</v>
      </c>
      <c r="D108" s="5"/>
      <c r="E108" s="5"/>
      <c r="F108" s="5"/>
      <c r="G108" s="48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</row>
    <row r="109" spans="1:44" s="3" customFormat="1" ht="15">
      <c r="A109" s="6">
        <v>2036</v>
      </c>
      <c r="D109" s="5"/>
      <c r="E109" s="5"/>
      <c r="F109" s="5"/>
      <c r="G109" s="48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</row>
    <row r="110" spans="1:44" s="3" customFormat="1" ht="15">
      <c r="A110" s="6">
        <v>2037</v>
      </c>
      <c r="D110" s="5"/>
      <c r="E110" s="5"/>
      <c r="F110" s="5"/>
      <c r="G110" s="48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</row>
    <row r="111" spans="1:44" s="3" customFormat="1" ht="15">
      <c r="A111" s="6">
        <v>2038</v>
      </c>
      <c r="D111" s="5"/>
      <c r="E111" s="5"/>
      <c r="F111" s="5"/>
      <c r="G111" s="48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</row>
    <row r="112" spans="1:44" s="3" customFormat="1" ht="15">
      <c r="A112" s="6">
        <v>2039</v>
      </c>
      <c r="D112" s="5"/>
      <c r="E112" s="5"/>
      <c r="F112" s="5"/>
      <c r="G112" s="48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</row>
    <row r="113" spans="1:44" s="3" customFormat="1" ht="15">
      <c r="A113" s="6">
        <v>2040</v>
      </c>
      <c r="D113" s="5"/>
      <c r="E113" s="5"/>
      <c r="F113" s="5"/>
      <c r="G113" s="48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</row>
    <row r="114" spans="1:44" s="3" customFormat="1" ht="15">
      <c r="A114" s="6"/>
      <c r="D114" s="5"/>
      <c r="E114" s="5"/>
      <c r="F114" s="5"/>
      <c r="G114" s="48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</row>
    <row r="115" spans="1:44" s="3" customFormat="1" ht="15">
      <c r="A115" s="6" t="s">
        <v>48</v>
      </c>
      <c r="D115" s="5"/>
      <c r="E115" s="5"/>
      <c r="F115" s="5"/>
      <c r="G115" s="48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</row>
    <row r="116" spans="1:44" s="3" customFormat="1" ht="15">
      <c r="A116" s="6" t="s">
        <v>49</v>
      </c>
      <c r="D116" s="5"/>
      <c r="E116" s="5"/>
      <c r="F116" s="5"/>
      <c r="G116" s="48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</row>
    <row r="117" spans="1:44" s="3" customFormat="1" ht="15">
      <c r="A117" s="6" t="s">
        <v>50</v>
      </c>
      <c r="D117" s="5"/>
      <c r="E117" s="5"/>
      <c r="F117" s="5"/>
      <c r="G117" s="48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</row>
    <row r="118" spans="1:44" s="3" customFormat="1" ht="15">
      <c r="A118" s="6" t="s">
        <v>0</v>
      </c>
      <c r="D118" s="5"/>
      <c r="E118" s="5"/>
      <c r="F118" s="5"/>
      <c r="G118" s="48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</row>
    <row r="119" spans="1:44" s="3" customFormat="1" ht="15">
      <c r="A119" s="6" t="s">
        <v>51</v>
      </c>
      <c r="D119" s="5"/>
      <c r="E119" s="5"/>
      <c r="F119" s="5"/>
      <c r="G119" s="48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</row>
    <row r="120" spans="1:44" s="3" customFormat="1" ht="15">
      <c r="A120" s="6" t="s">
        <v>52</v>
      </c>
      <c r="D120" s="5"/>
      <c r="E120" s="5"/>
      <c r="F120" s="5"/>
      <c r="G120" s="48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</row>
    <row r="121" spans="1:44" s="3" customFormat="1" ht="15">
      <c r="A121" s="6" t="s">
        <v>53</v>
      </c>
      <c r="D121" s="5"/>
      <c r="E121" s="5"/>
      <c r="F121" s="5"/>
      <c r="G121" s="48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</row>
    <row r="122" spans="1:44" s="3" customFormat="1" ht="15">
      <c r="A122" s="6" t="s">
        <v>54</v>
      </c>
      <c r="D122" s="5"/>
      <c r="E122" s="5"/>
      <c r="F122" s="5"/>
      <c r="G122" s="48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</row>
    <row r="123" spans="1:44" s="3" customFormat="1" ht="15">
      <c r="A123" s="6" t="s">
        <v>55</v>
      </c>
      <c r="D123" s="5"/>
      <c r="E123" s="5"/>
      <c r="F123" s="5"/>
      <c r="G123" s="48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</row>
    <row r="124" spans="1:44" s="3" customFormat="1" ht="15">
      <c r="A124" s="6" t="s">
        <v>56</v>
      </c>
      <c r="D124" s="5"/>
      <c r="E124" s="5"/>
      <c r="F124" s="5"/>
      <c r="G124" s="48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</row>
    <row r="125" spans="1:44" s="3" customFormat="1" ht="15">
      <c r="A125" s="6" t="s">
        <v>57</v>
      </c>
      <c r="D125" s="5"/>
      <c r="E125" s="5"/>
      <c r="F125" s="5"/>
      <c r="G125" s="48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</row>
    <row r="126" spans="1:44" s="3" customFormat="1" ht="15">
      <c r="A126" s="6" t="s">
        <v>58</v>
      </c>
      <c r="D126" s="5"/>
      <c r="E126" s="5"/>
      <c r="F126" s="5"/>
      <c r="G126" s="48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R126"/>
  <sheetViews>
    <sheetView zoomScale="80" zoomScaleNormal="80" workbookViewId="0" topLeftCell="A1">
      <selection activeCell="G3" sqref="G3:G44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3" width="15.421875" style="3" customWidth="1"/>
    <col min="4" max="6" width="15.421875" style="5" customWidth="1"/>
    <col min="7" max="7" width="15.421875" style="48" customWidth="1"/>
    <col min="8" max="9" width="15.421875" style="5" customWidth="1"/>
    <col min="10" max="16384" width="9.140625" style="5" customWidth="1"/>
  </cols>
  <sheetData>
    <row r="1" ht="15">
      <c r="A1" s="14" t="s">
        <v>100</v>
      </c>
    </row>
    <row r="2" spans="1:9" s="7" customFormat="1" ht="15">
      <c r="A2" s="8"/>
      <c r="B2" s="9"/>
      <c r="C2" s="9" t="s">
        <v>85</v>
      </c>
      <c r="D2" s="9" t="s">
        <v>86</v>
      </c>
      <c r="E2" s="9" t="s">
        <v>87</v>
      </c>
      <c r="F2" s="9" t="s">
        <v>88</v>
      </c>
      <c r="G2" s="9" t="s">
        <v>89</v>
      </c>
      <c r="H2" s="55" t="s">
        <v>90</v>
      </c>
      <c r="I2" s="55" t="s">
        <v>91</v>
      </c>
    </row>
    <row r="3" spans="1:39" s="1" customFormat="1" ht="15">
      <c r="A3" s="61" t="s">
        <v>59</v>
      </c>
      <c r="B3" s="10" t="s">
        <v>1</v>
      </c>
      <c r="C3" s="27">
        <f>C4+C21</f>
        <v>444</v>
      </c>
      <c r="D3" s="15">
        <v>55</v>
      </c>
      <c r="E3" s="27">
        <f>E4+E21</f>
        <v>180</v>
      </c>
      <c r="F3" s="27">
        <f>SUM(F4,F21,F28)</f>
        <v>1783</v>
      </c>
      <c r="G3" s="27">
        <f>G4+G21</f>
        <v>10332</v>
      </c>
      <c r="H3" s="24"/>
      <c r="I3" s="16">
        <f>SUM(C3:H3)</f>
        <v>12794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s="2" customFormat="1" ht="15">
      <c r="A4" s="61" t="s">
        <v>60</v>
      </c>
      <c r="B4" s="10" t="s">
        <v>2</v>
      </c>
      <c r="C4" s="27">
        <f>C5</f>
        <v>56</v>
      </c>
      <c r="D4" s="15">
        <v>54</v>
      </c>
      <c r="E4" s="27">
        <f>SUM(E5,E17)</f>
        <v>45</v>
      </c>
      <c r="F4" s="27">
        <f>SUM(F11,F5)</f>
        <v>25</v>
      </c>
      <c r="G4" s="27">
        <f>G5</f>
        <v>35</v>
      </c>
      <c r="H4" s="24"/>
      <c r="I4" s="16">
        <f aca="true" t="shared" si="0" ref="I4:I44">SUM(C4:H4)</f>
        <v>215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s="1" customFormat="1" ht="15">
      <c r="A5" s="62" t="s">
        <v>61</v>
      </c>
      <c r="B5" s="13" t="s">
        <v>3</v>
      </c>
      <c r="C5" s="27">
        <f>SUM(C6:C10)</f>
        <v>56</v>
      </c>
      <c r="D5" s="17">
        <v>54</v>
      </c>
      <c r="E5" s="27">
        <f>SUM(E6:E10)</f>
        <v>45</v>
      </c>
      <c r="F5" s="27">
        <f>SUM(F6:F10)</f>
        <v>14</v>
      </c>
      <c r="G5" s="27">
        <f>G6+G8</f>
        <v>35</v>
      </c>
      <c r="H5" s="25"/>
      <c r="I5" s="18">
        <f t="shared" si="0"/>
        <v>204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s="1" customFormat="1" ht="15">
      <c r="A6" s="62" t="s">
        <v>62</v>
      </c>
      <c r="B6" s="13" t="s">
        <v>4</v>
      </c>
      <c r="C6" s="11">
        <v>45</v>
      </c>
      <c r="D6" s="17">
        <v>7</v>
      </c>
      <c r="E6" s="11">
        <v>30</v>
      </c>
      <c r="F6" s="11">
        <v>7</v>
      </c>
      <c r="G6" s="11">
        <v>28</v>
      </c>
      <c r="H6" s="25"/>
      <c r="I6" s="18">
        <f t="shared" si="0"/>
        <v>117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s="1" customFormat="1" ht="15">
      <c r="A7" s="62" t="s">
        <v>63</v>
      </c>
      <c r="B7" s="13" t="s">
        <v>5</v>
      </c>
      <c r="C7" s="11"/>
      <c r="D7" s="17">
        <v>0</v>
      </c>
      <c r="E7" s="11"/>
      <c r="F7" s="11">
        <v>0</v>
      </c>
      <c r="G7" s="11"/>
      <c r="H7" s="25"/>
      <c r="I7" s="18">
        <f t="shared" si="0"/>
        <v>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s="1" customFormat="1" ht="15">
      <c r="A8" s="62" t="s">
        <v>64</v>
      </c>
      <c r="B8" s="13" t="s">
        <v>6</v>
      </c>
      <c r="C8" s="11">
        <v>9</v>
      </c>
      <c r="D8" s="17">
        <v>20</v>
      </c>
      <c r="E8" s="11"/>
      <c r="F8" s="11">
        <v>2</v>
      </c>
      <c r="G8" s="11">
        <v>7</v>
      </c>
      <c r="H8" s="25"/>
      <c r="I8" s="18">
        <f t="shared" si="0"/>
        <v>38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s="1" customFormat="1" ht="15">
      <c r="A9" s="62" t="s">
        <v>65</v>
      </c>
      <c r="B9" s="13" t="s">
        <v>7</v>
      </c>
      <c r="C9" s="11"/>
      <c r="D9" s="17">
        <v>27</v>
      </c>
      <c r="E9" s="11">
        <v>15</v>
      </c>
      <c r="F9" s="11">
        <v>5</v>
      </c>
      <c r="G9" s="11"/>
      <c r="H9" s="25"/>
      <c r="I9" s="18">
        <f t="shared" si="0"/>
        <v>47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s="1" customFormat="1" ht="15">
      <c r="A10" s="62" t="s">
        <v>66</v>
      </c>
      <c r="B10" s="13" t="s">
        <v>8</v>
      </c>
      <c r="C10" s="11">
        <v>2</v>
      </c>
      <c r="D10" s="17">
        <v>0</v>
      </c>
      <c r="E10" s="11"/>
      <c r="F10" s="11">
        <v>0</v>
      </c>
      <c r="G10" s="11"/>
      <c r="H10" s="25"/>
      <c r="I10" s="18">
        <f t="shared" si="0"/>
        <v>2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s="1" customFormat="1" ht="15">
      <c r="A11" s="62" t="s">
        <v>67</v>
      </c>
      <c r="B11" s="13" t="s">
        <v>9</v>
      </c>
      <c r="C11" s="27">
        <v>28</v>
      </c>
      <c r="D11" s="17">
        <v>60</v>
      </c>
      <c r="E11" s="11">
        <v>39</v>
      </c>
      <c r="F11" s="28">
        <f>SUM(F16,F13)</f>
        <v>11</v>
      </c>
      <c r="G11" s="11">
        <f>G13</f>
        <v>25</v>
      </c>
      <c r="H11" s="25"/>
      <c r="I11" s="18">
        <f t="shared" si="0"/>
        <v>163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s="1" customFormat="1" ht="15">
      <c r="A12" s="62" t="s">
        <v>68</v>
      </c>
      <c r="B12" s="13" t="s">
        <v>10</v>
      </c>
      <c r="C12" s="11">
        <v>22</v>
      </c>
      <c r="D12" s="17">
        <v>60</v>
      </c>
      <c r="E12" s="11">
        <v>32</v>
      </c>
      <c r="F12" s="11">
        <v>0</v>
      </c>
      <c r="G12" s="11">
        <v>25</v>
      </c>
      <c r="H12" s="25"/>
      <c r="I12" s="18">
        <f t="shared" si="0"/>
        <v>139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s="1" customFormat="1" ht="15">
      <c r="A13" s="62" t="s">
        <v>69</v>
      </c>
      <c r="B13" s="13" t="s">
        <v>11</v>
      </c>
      <c r="C13" s="11">
        <v>28</v>
      </c>
      <c r="D13" s="17">
        <v>73</v>
      </c>
      <c r="E13" s="11">
        <v>18</v>
      </c>
      <c r="F13" s="11">
        <v>7</v>
      </c>
      <c r="G13" s="11">
        <v>25</v>
      </c>
      <c r="H13" s="25"/>
      <c r="I13" s="18">
        <f t="shared" si="0"/>
        <v>151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s="1" customFormat="1" ht="15">
      <c r="A14" s="62" t="s">
        <v>70</v>
      </c>
      <c r="B14" s="13" t="s">
        <v>12</v>
      </c>
      <c r="C14" s="11"/>
      <c r="D14" s="17">
        <v>0</v>
      </c>
      <c r="E14" s="11"/>
      <c r="F14" s="11">
        <v>0</v>
      </c>
      <c r="G14" s="11"/>
      <c r="H14" s="25"/>
      <c r="I14" s="18">
        <f t="shared" si="0"/>
        <v>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s="1" customFormat="1" ht="15">
      <c r="A15" s="62" t="s">
        <v>71</v>
      </c>
      <c r="B15" s="13" t="s">
        <v>13</v>
      </c>
      <c r="C15" s="11"/>
      <c r="D15" s="17">
        <v>0</v>
      </c>
      <c r="E15" s="11"/>
      <c r="F15" s="11">
        <v>0</v>
      </c>
      <c r="G15" s="11"/>
      <c r="H15" s="25"/>
      <c r="I15" s="18">
        <f t="shared" si="0"/>
        <v>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s="1" customFormat="1" ht="15">
      <c r="A16" s="62" t="s">
        <v>72</v>
      </c>
      <c r="B16" s="13" t="s">
        <v>14</v>
      </c>
      <c r="C16" s="11"/>
      <c r="D16" s="17">
        <v>2</v>
      </c>
      <c r="E16" s="11">
        <v>6</v>
      </c>
      <c r="F16" s="11">
        <v>4</v>
      </c>
      <c r="G16" s="11">
        <v>18</v>
      </c>
      <c r="H16" s="25"/>
      <c r="I16" s="18">
        <f t="shared" si="0"/>
        <v>30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 s="1" customFormat="1" ht="15">
      <c r="A17" s="62" t="s">
        <v>73</v>
      </c>
      <c r="B17" s="13" t="s">
        <v>15</v>
      </c>
      <c r="C17" s="27"/>
      <c r="D17" s="17">
        <v>0</v>
      </c>
      <c r="E17" s="27">
        <f>SUM(E18:E20)</f>
        <v>0</v>
      </c>
      <c r="F17" s="28">
        <v>0</v>
      </c>
      <c r="G17" s="27"/>
      <c r="H17" s="25"/>
      <c r="I17" s="18">
        <f t="shared" si="0"/>
        <v>0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s="1" customFormat="1" ht="15">
      <c r="A18" s="62" t="s">
        <v>74</v>
      </c>
      <c r="B18" s="13" t="s">
        <v>16</v>
      </c>
      <c r="C18" s="11"/>
      <c r="D18" s="17">
        <v>0</v>
      </c>
      <c r="E18" s="11"/>
      <c r="F18" s="11">
        <v>0</v>
      </c>
      <c r="G18" s="11"/>
      <c r="H18" s="25"/>
      <c r="I18" s="18">
        <f t="shared" si="0"/>
        <v>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s="1" customFormat="1" ht="15">
      <c r="A19" s="62" t="s">
        <v>75</v>
      </c>
      <c r="B19" s="13" t="s">
        <v>17</v>
      </c>
      <c r="C19" s="11"/>
      <c r="D19" s="17">
        <v>0</v>
      </c>
      <c r="E19" s="11"/>
      <c r="F19" s="11">
        <v>0</v>
      </c>
      <c r="G19" s="11"/>
      <c r="H19" s="25"/>
      <c r="I19" s="18">
        <f t="shared" si="0"/>
        <v>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s="1" customFormat="1" ht="15">
      <c r="A20" s="63" t="s">
        <v>76</v>
      </c>
      <c r="B20" s="13" t="s">
        <v>18</v>
      </c>
      <c r="C20" s="11"/>
      <c r="D20" s="17">
        <v>0</v>
      </c>
      <c r="E20" s="11"/>
      <c r="F20" s="11">
        <v>0</v>
      </c>
      <c r="G20" s="11"/>
      <c r="H20" s="25"/>
      <c r="I20" s="18">
        <f t="shared" si="0"/>
        <v>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s="2" customFormat="1" ht="15">
      <c r="A21" s="64" t="s">
        <v>60</v>
      </c>
      <c r="B21" s="10" t="s">
        <v>19</v>
      </c>
      <c r="C21" s="27">
        <f>C22</f>
        <v>388</v>
      </c>
      <c r="D21" s="15">
        <v>1</v>
      </c>
      <c r="E21" s="27">
        <f>SUM(E22,E28,E34)</f>
        <v>135</v>
      </c>
      <c r="F21" s="28">
        <f>SUM(F22,F34)</f>
        <v>1048</v>
      </c>
      <c r="G21" s="27">
        <f>G22</f>
        <v>10297</v>
      </c>
      <c r="H21" s="24"/>
      <c r="I21" s="16">
        <f t="shared" si="0"/>
        <v>11869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s="1" customFormat="1" ht="15">
      <c r="A22" s="62" t="s">
        <v>62</v>
      </c>
      <c r="B22" s="13" t="s">
        <v>20</v>
      </c>
      <c r="C22" s="27">
        <f>C24</f>
        <v>388</v>
      </c>
      <c r="D22" s="17">
        <v>1</v>
      </c>
      <c r="E22" s="27">
        <f>SUM(E23:E27)</f>
        <v>135</v>
      </c>
      <c r="F22" s="28">
        <f aca="true" t="shared" si="1" ref="F22">SUM(F23:F27)</f>
        <v>1048</v>
      </c>
      <c r="G22" s="27">
        <f>G24</f>
        <v>10297</v>
      </c>
      <c r="H22" s="25"/>
      <c r="I22" s="18">
        <f t="shared" si="0"/>
        <v>11869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s="1" customFormat="1" ht="15">
      <c r="A23" s="62" t="s">
        <v>63</v>
      </c>
      <c r="B23" s="13" t="s">
        <v>21</v>
      </c>
      <c r="C23" s="11"/>
      <c r="D23" s="17">
        <v>0</v>
      </c>
      <c r="E23" s="11"/>
      <c r="F23" s="11">
        <v>0</v>
      </c>
      <c r="G23" s="11"/>
      <c r="H23" s="25"/>
      <c r="I23" s="18">
        <f t="shared" si="0"/>
        <v>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 s="1" customFormat="1" ht="15">
      <c r="A24" s="62" t="s">
        <v>64</v>
      </c>
      <c r="B24" s="13" t="s">
        <v>22</v>
      </c>
      <c r="C24" s="11">
        <v>388</v>
      </c>
      <c r="D24" s="17">
        <v>3</v>
      </c>
      <c r="E24" s="11">
        <v>135</v>
      </c>
      <c r="F24" s="11">
        <v>1048</v>
      </c>
      <c r="G24" s="11">
        <v>10297</v>
      </c>
      <c r="H24" s="25"/>
      <c r="I24" s="18">
        <f t="shared" si="0"/>
        <v>11871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s="1" customFormat="1" ht="15">
      <c r="A25" s="62" t="s">
        <v>65</v>
      </c>
      <c r="B25" s="13" t="s">
        <v>23</v>
      </c>
      <c r="C25" s="11"/>
      <c r="D25" s="17">
        <v>0</v>
      </c>
      <c r="E25" s="11"/>
      <c r="F25" s="11">
        <v>0</v>
      </c>
      <c r="G25" s="11"/>
      <c r="H25" s="25"/>
      <c r="I25" s="18">
        <f t="shared" si="0"/>
        <v>0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s="1" customFormat="1" ht="15">
      <c r="A26" s="62" t="s">
        <v>66</v>
      </c>
      <c r="B26" s="13" t="s">
        <v>24</v>
      </c>
      <c r="C26" s="11"/>
      <c r="D26" s="17">
        <v>0</v>
      </c>
      <c r="E26" s="11"/>
      <c r="F26" s="11">
        <v>0</v>
      </c>
      <c r="G26" s="11"/>
      <c r="H26" s="25"/>
      <c r="I26" s="18">
        <f t="shared" si="0"/>
        <v>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39" s="1" customFormat="1" ht="15">
      <c r="A27" s="62" t="s">
        <v>67</v>
      </c>
      <c r="B27" s="13" t="s">
        <v>25</v>
      </c>
      <c r="C27" s="11"/>
      <c r="D27" s="17">
        <v>0</v>
      </c>
      <c r="E27" s="11"/>
      <c r="F27" s="11">
        <v>0</v>
      </c>
      <c r="G27" s="11"/>
      <c r="H27" s="25"/>
      <c r="I27" s="18">
        <f t="shared" si="0"/>
        <v>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 s="1" customFormat="1" ht="15">
      <c r="A28" s="62" t="s">
        <v>68</v>
      </c>
      <c r="B28" s="13" t="s">
        <v>26</v>
      </c>
      <c r="C28" s="27">
        <v>69</v>
      </c>
      <c r="D28" s="17">
        <v>0</v>
      </c>
      <c r="E28" s="11">
        <v>0</v>
      </c>
      <c r="F28" s="28">
        <f>SUM(F29:F33)</f>
        <v>710</v>
      </c>
      <c r="G28" s="11"/>
      <c r="H28" s="25"/>
      <c r="I28" s="18">
        <f t="shared" si="0"/>
        <v>779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s="1" customFormat="1" ht="15">
      <c r="A29" s="62" t="s">
        <v>69</v>
      </c>
      <c r="B29" s="13" t="s">
        <v>27</v>
      </c>
      <c r="C29" s="11">
        <v>33</v>
      </c>
      <c r="D29" s="17">
        <v>0</v>
      </c>
      <c r="E29" s="11"/>
      <c r="F29" s="11">
        <v>2</v>
      </c>
      <c r="G29" s="11"/>
      <c r="H29" s="25"/>
      <c r="I29" s="18">
        <f t="shared" si="0"/>
        <v>35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s="1" customFormat="1" ht="15">
      <c r="A30" s="62" t="s">
        <v>70</v>
      </c>
      <c r="B30" s="13" t="s">
        <v>28</v>
      </c>
      <c r="C30" s="11">
        <v>64</v>
      </c>
      <c r="D30" s="17">
        <v>0</v>
      </c>
      <c r="E30" s="11"/>
      <c r="F30" s="1">
        <v>692</v>
      </c>
      <c r="G30" s="11"/>
      <c r="H30" s="25"/>
      <c r="I30" s="18">
        <f t="shared" si="0"/>
        <v>756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s="1" customFormat="1" ht="15">
      <c r="A31" s="62" t="s">
        <v>71</v>
      </c>
      <c r="B31" s="13" t="s">
        <v>29</v>
      </c>
      <c r="C31" s="11"/>
      <c r="D31" s="17">
        <v>0</v>
      </c>
      <c r="E31" s="11"/>
      <c r="F31" s="11">
        <v>0</v>
      </c>
      <c r="G31" s="11"/>
      <c r="H31" s="25"/>
      <c r="I31" s="18">
        <f t="shared" si="0"/>
        <v>0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s="1" customFormat="1" ht="15">
      <c r="A32" s="62" t="s">
        <v>72</v>
      </c>
      <c r="B32" s="13" t="s">
        <v>30</v>
      </c>
      <c r="C32" s="11"/>
      <c r="D32" s="17">
        <v>0</v>
      </c>
      <c r="E32" s="11"/>
      <c r="F32" s="11">
        <v>0</v>
      </c>
      <c r="G32" s="11"/>
      <c r="H32" s="25"/>
      <c r="I32" s="18">
        <f t="shared" si="0"/>
        <v>0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s="1" customFormat="1" ht="15">
      <c r="A33" s="62" t="s">
        <v>73</v>
      </c>
      <c r="B33" s="13" t="s">
        <v>31</v>
      </c>
      <c r="C33" s="11"/>
      <c r="D33" s="17">
        <v>0</v>
      </c>
      <c r="E33" s="11"/>
      <c r="F33" s="1">
        <v>16</v>
      </c>
      <c r="G33" s="11"/>
      <c r="H33" s="25"/>
      <c r="I33" s="18">
        <f t="shared" si="0"/>
        <v>16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s="1" customFormat="1" ht="15">
      <c r="A34" s="62" t="s">
        <v>74</v>
      </c>
      <c r="B34" s="13" t="s">
        <v>32</v>
      </c>
      <c r="C34" s="27">
        <v>0</v>
      </c>
      <c r="D34" s="17">
        <v>0</v>
      </c>
      <c r="E34" s="27">
        <f>SUM(E35:E37)</f>
        <v>0</v>
      </c>
      <c r="F34" s="27">
        <v>0</v>
      </c>
      <c r="G34" s="27"/>
      <c r="H34" s="25"/>
      <c r="I34" s="18">
        <f t="shared" si="0"/>
        <v>0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s="1" customFormat="1" ht="15">
      <c r="A35" s="63" t="s">
        <v>77</v>
      </c>
      <c r="B35" s="13" t="s">
        <v>33</v>
      </c>
      <c r="C35" s="11"/>
      <c r="D35" s="17">
        <v>0</v>
      </c>
      <c r="E35" s="11"/>
      <c r="F35" s="11">
        <v>0</v>
      </c>
      <c r="G35" s="11"/>
      <c r="H35" s="25"/>
      <c r="I35" s="18">
        <f t="shared" si="0"/>
        <v>0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s="1" customFormat="1" ht="15">
      <c r="A36" s="62" t="s">
        <v>75</v>
      </c>
      <c r="B36" s="13" t="s">
        <v>34</v>
      </c>
      <c r="C36" s="11"/>
      <c r="D36" s="17">
        <v>0</v>
      </c>
      <c r="E36" s="11"/>
      <c r="F36" s="11">
        <v>0</v>
      </c>
      <c r="G36" s="11"/>
      <c r="H36" s="25"/>
      <c r="I36" s="18">
        <f t="shared" si="0"/>
        <v>0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s="1" customFormat="1" ht="15">
      <c r="A37" s="63" t="s">
        <v>76</v>
      </c>
      <c r="B37" s="13" t="s">
        <v>35</v>
      </c>
      <c r="C37" s="11"/>
      <c r="D37" s="17">
        <v>0</v>
      </c>
      <c r="E37" s="11"/>
      <c r="F37" s="11">
        <v>0</v>
      </c>
      <c r="G37" s="11"/>
      <c r="H37" s="25"/>
      <c r="I37" s="18">
        <f t="shared" si="0"/>
        <v>0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s="1" customFormat="1" ht="15">
      <c r="A38" s="61" t="s">
        <v>78</v>
      </c>
      <c r="B38" s="10" t="s">
        <v>36</v>
      </c>
      <c r="C38" s="11"/>
      <c r="D38" s="15">
        <v>0</v>
      </c>
      <c r="E38" s="11"/>
      <c r="F38" s="11">
        <v>0</v>
      </c>
      <c r="G38" s="11"/>
      <c r="H38" s="24"/>
      <c r="I38" s="16">
        <f t="shared" si="0"/>
        <v>0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s="1" customFormat="1" ht="26">
      <c r="A39" s="64" t="s">
        <v>79</v>
      </c>
      <c r="B39" s="10" t="s">
        <v>37</v>
      </c>
      <c r="C39" s="11">
        <v>69</v>
      </c>
      <c r="D39" s="15">
        <v>24</v>
      </c>
      <c r="E39" s="11">
        <v>139</v>
      </c>
      <c r="F39" s="11">
        <v>36</v>
      </c>
      <c r="G39" s="11">
        <v>10</v>
      </c>
      <c r="H39" s="24"/>
      <c r="I39" s="16">
        <f t="shared" si="0"/>
        <v>278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s="1" customFormat="1" ht="15">
      <c r="A40" s="64" t="s">
        <v>80</v>
      </c>
      <c r="B40" s="10" t="s">
        <v>38</v>
      </c>
      <c r="C40" s="11"/>
      <c r="D40" s="15">
        <v>0</v>
      </c>
      <c r="E40" s="11"/>
      <c r="F40" s="11">
        <v>0</v>
      </c>
      <c r="G40" s="11"/>
      <c r="H40" s="24"/>
      <c r="I40" s="16">
        <f t="shared" si="0"/>
        <v>0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s="1" customFormat="1" ht="15">
      <c r="A41" s="64" t="s">
        <v>81</v>
      </c>
      <c r="B41" s="10" t="s">
        <v>39</v>
      </c>
      <c r="C41" s="11"/>
      <c r="D41" s="15">
        <v>0</v>
      </c>
      <c r="E41" s="11"/>
      <c r="F41" s="11">
        <v>0</v>
      </c>
      <c r="G41" s="11"/>
      <c r="H41" s="24"/>
      <c r="I41" s="16">
        <f t="shared" si="0"/>
        <v>0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s="1" customFormat="1" ht="15">
      <c r="A42" s="64" t="s">
        <v>82</v>
      </c>
      <c r="B42" s="10" t="s">
        <v>40</v>
      </c>
      <c r="C42" s="11"/>
      <c r="D42" s="15">
        <v>0</v>
      </c>
      <c r="E42" s="11"/>
      <c r="F42" s="11">
        <v>0</v>
      </c>
      <c r="G42" s="11"/>
      <c r="H42" s="24"/>
      <c r="I42" s="16">
        <f t="shared" si="0"/>
        <v>0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s="1" customFormat="1" ht="15">
      <c r="A43" s="64" t="s">
        <v>83</v>
      </c>
      <c r="B43" s="10" t="s">
        <v>41</v>
      </c>
      <c r="C43" s="11"/>
      <c r="D43" s="15">
        <v>0</v>
      </c>
      <c r="E43" s="11"/>
      <c r="F43" s="11">
        <v>0</v>
      </c>
      <c r="G43" s="11"/>
      <c r="H43" s="24"/>
      <c r="I43" s="16">
        <f t="shared" si="0"/>
        <v>0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s="1" customFormat="1" ht="15">
      <c r="A44" s="65" t="s">
        <v>84</v>
      </c>
      <c r="B44" s="12" t="s">
        <v>42</v>
      </c>
      <c r="C44" s="27">
        <f>C39+C3</f>
        <v>513</v>
      </c>
      <c r="D44" s="19">
        <v>79</v>
      </c>
      <c r="E44" s="27">
        <f>SUM(E3,E38:E43)</f>
        <v>319</v>
      </c>
      <c r="F44" s="27">
        <f>SUM(F3,F39)</f>
        <v>1819</v>
      </c>
      <c r="G44" s="27">
        <f>G3+G39</f>
        <v>10342</v>
      </c>
      <c r="H44" s="26"/>
      <c r="I44" s="20">
        <f t="shared" si="0"/>
        <v>13072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4:39" s="1" customFormat="1" ht="15">
      <c r="D45" s="5"/>
      <c r="E45" s="5"/>
      <c r="F45" s="5"/>
      <c r="G45" s="50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4:39" s="1" customFormat="1" ht="15">
      <c r="D46" s="5"/>
      <c r="E46" s="5"/>
      <c r="F46" s="5"/>
      <c r="G46" s="50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4:39" s="1" customFormat="1" ht="15">
      <c r="D47" s="5"/>
      <c r="E47" s="5"/>
      <c r="F47" s="5"/>
      <c r="G47" s="48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ht="15">
      <c r="C48" s="4"/>
    </row>
    <row r="73" spans="1:44" s="3" customFormat="1" ht="15">
      <c r="A73" s="6" t="s">
        <v>43</v>
      </c>
      <c r="D73" s="5"/>
      <c r="E73" s="5"/>
      <c r="F73" s="5"/>
      <c r="G73" s="48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</row>
    <row r="74" spans="1:44" s="3" customFormat="1" ht="15">
      <c r="A74" s="6" t="s">
        <v>44</v>
      </c>
      <c r="D74" s="5"/>
      <c r="E74" s="5"/>
      <c r="F74" s="5"/>
      <c r="G74" s="48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</row>
    <row r="75" spans="1:44" s="3" customFormat="1" ht="15">
      <c r="A75" s="6" t="s">
        <v>45</v>
      </c>
      <c r="D75" s="5"/>
      <c r="E75" s="5"/>
      <c r="F75" s="5"/>
      <c r="G75" s="48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</row>
    <row r="76" spans="1:44" s="3" customFormat="1" ht="15">
      <c r="A76" s="6" t="s">
        <v>46</v>
      </c>
      <c r="D76" s="5"/>
      <c r="E76" s="5"/>
      <c r="F76" s="5"/>
      <c r="G76" s="48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</row>
    <row r="77" spans="1:44" s="3" customFormat="1" ht="15">
      <c r="A77" s="6" t="s">
        <v>47</v>
      </c>
      <c r="D77" s="5"/>
      <c r="E77" s="5"/>
      <c r="F77" s="5"/>
      <c r="G77" s="48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</row>
    <row r="78" spans="1:44" s="3" customFormat="1" ht="15">
      <c r="A78" s="6"/>
      <c r="D78" s="5"/>
      <c r="E78" s="5"/>
      <c r="F78" s="5"/>
      <c r="G78" s="48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</row>
    <row r="79" spans="1:44" s="3" customFormat="1" ht="15">
      <c r="A79" s="6"/>
      <c r="D79" s="5"/>
      <c r="E79" s="5"/>
      <c r="F79" s="5"/>
      <c r="G79" s="48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</row>
    <row r="80" spans="1:44" s="3" customFormat="1" ht="15">
      <c r="A80" s="6"/>
      <c r="D80" s="5"/>
      <c r="E80" s="5"/>
      <c r="F80" s="5"/>
      <c r="G80" s="48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</row>
    <row r="81" spans="1:44" s="3" customFormat="1" ht="15">
      <c r="A81" s="6"/>
      <c r="D81" s="5"/>
      <c r="E81" s="5"/>
      <c r="F81" s="5"/>
      <c r="G81" s="48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</row>
    <row r="82" spans="1:44" s="3" customFormat="1" ht="15">
      <c r="A82" s="6"/>
      <c r="D82" s="5"/>
      <c r="E82" s="5"/>
      <c r="F82" s="5"/>
      <c r="G82" s="48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</row>
    <row r="83" spans="1:44" s="3" customFormat="1" ht="15">
      <c r="A83" s="6"/>
      <c r="D83" s="5"/>
      <c r="E83" s="5"/>
      <c r="F83" s="5"/>
      <c r="G83" s="48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</row>
    <row r="84" spans="1:44" s="3" customFormat="1" ht="15">
      <c r="A84" s="6"/>
      <c r="D84" s="5"/>
      <c r="E84" s="5"/>
      <c r="F84" s="5"/>
      <c r="G84" s="48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</row>
    <row r="85" spans="1:44" s="3" customFormat="1" ht="15">
      <c r="A85" s="6"/>
      <c r="D85" s="5"/>
      <c r="E85" s="5"/>
      <c r="F85" s="5"/>
      <c r="G85" s="48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</row>
    <row r="86" spans="1:44" s="3" customFormat="1" ht="15">
      <c r="A86" s="6"/>
      <c r="D86" s="5"/>
      <c r="E86" s="5"/>
      <c r="F86" s="5"/>
      <c r="G86" s="48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</row>
    <row r="87" spans="1:44" s="3" customFormat="1" ht="15">
      <c r="A87" s="6"/>
      <c r="D87" s="5"/>
      <c r="E87" s="5"/>
      <c r="F87" s="5"/>
      <c r="G87" s="48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</row>
    <row r="88" spans="1:44" s="3" customFormat="1" ht="15">
      <c r="A88" s="6"/>
      <c r="D88" s="5"/>
      <c r="E88" s="5"/>
      <c r="F88" s="5"/>
      <c r="G88" s="48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</row>
    <row r="89" spans="1:44" s="3" customFormat="1" ht="15">
      <c r="A89" s="6"/>
      <c r="D89" s="5"/>
      <c r="E89" s="5"/>
      <c r="F89" s="5"/>
      <c r="G89" s="48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</row>
    <row r="90" spans="1:44" s="3" customFormat="1" ht="15">
      <c r="A90" s="6"/>
      <c r="D90" s="5"/>
      <c r="E90" s="5"/>
      <c r="F90" s="5"/>
      <c r="G90" s="48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</row>
    <row r="91" spans="1:44" s="3" customFormat="1" ht="15">
      <c r="A91" s="6"/>
      <c r="D91" s="5"/>
      <c r="E91" s="5"/>
      <c r="F91" s="5"/>
      <c r="G91" s="48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</row>
    <row r="92" spans="1:44" s="3" customFormat="1" ht="15">
      <c r="A92" s="6"/>
      <c r="D92" s="5"/>
      <c r="E92" s="5"/>
      <c r="F92" s="5"/>
      <c r="G92" s="48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</row>
    <row r="93" spans="1:44" s="3" customFormat="1" ht="15">
      <c r="A93" s="6">
        <v>2020</v>
      </c>
      <c r="D93" s="5"/>
      <c r="E93" s="5"/>
      <c r="F93" s="5"/>
      <c r="G93" s="48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</row>
    <row r="94" spans="1:44" s="3" customFormat="1" ht="15">
      <c r="A94" s="6">
        <v>2021</v>
      </c>
      <c r="D94" s="5"/>
      <c r="E94" s="5"/>
      <c r="F94" s="5"/>
      <c r="G94" s="48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</row>
    <row r="95" spans="1:44" s="3" customFormat="1" ht="15">
      <c r="A95" s="6">
        <v>2022</v>
      </c>
      <c r="D95" s="5"/>
      <c r="E95" s="5"/>
      <c r="F95" s="5"/>
      <c r="G95" s="48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</row>
    <row r="96" spans="1:44" s="3" customFormat="1" ht="15">
      <c r="A96" s="6">
        <v>2023</v>
      </c>
      <c r="D96" s="5"/>
      <c r="E96" s="5"/>
      <c r="F96" s="5"/>
      <c r="G96" s="48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</row>
    <row r="97" spans="1:44" s="3" customFormat="1" ht="15">
      <c r="A97" s="6">
        <v>2024</v>
      </c>
      <c r="D97" s="5"/>
      <c r="E97" s="5"/>
      <c r="F97" s="5"/>
      <c r="G97" s="48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</row>
    <row r="98" spans="1:44" s="3" customFormat="1" ht="15">
      <c r="A98" s="6">
        <v>2025</v>
      </c>
      <c r="D98" s="5"/>
      <c r="E98" s="5"/>
      <c r="F98" s="5"/>
      <c r="G98" s="48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</row>
    <row r="99" spans="1:44" s="3" customFormat="1" ht="15">
      <c r="A99" s="6">
        <v>2026</v>
      </c>
      <c r="D99" s="5"/>
      <c r="E99" s="5"/>
      <c r="F99" s="5"/>
      <c r="G99" s="48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</row>
    <row r="100" spans="1:44" s="3" customFormat="1" ht="15">
      <c r="A100" s="6">
        <v>2027</v>
      </c>
      <c r="D100" s="5"/>
      <c r="E100" s="5"/>
      <c r="F100" s="5"/>
      <c r="G100" s="48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</row>
    <row r="101" spans="1:44" s="3" customFormat="1" ht="15">
      <c r="A101" s="6">
        <v>2028</v>
      </c>
      <c r="D101" s="5"/>
      <c r="E101" s="5"/>
      <c r="F101" s="5"/>
      <c r="G101" s="48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</row>
    <row r="102" spans="1:44" s="3" customFormat="1" ht="15">
      <c r="A102" s="6">
        <v>2029</v>
      </c>
      <c r="D102" s="5"/>
      <c r="E102" s="5"/>
      <c r="F102" s="5"/>
      <c r="G102" s="48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</row>
    <row r="103" spans="1:44" s="3" customFormat="1" ht="15">
      <c r="A103" s="6">
        <v>2030</v>
      </c>
      <c r="D103" s="5"/>
      <c r="E103" s="5"/>
      <c r="F103" s="5"/>
      <c r="G103" s="48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</row>
    <row r="104" spans="1:44" s="3" customFormat="1" ht="15">
      <c r="A104" s="6">
        <v>2031</v>
      </c>
      <c r="D104" s="5"/>
      <c r="E104" s="5"/>
      <c r="F104" s="5"/>
      <c r="G104" s="48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</row>
    <row r="105" spans="1:44" s="3" customFormat="1" ht="15">
      <c r="A105" s="6">
        <v>2032</v>
      </c>
      <c r="D105" s="5"/>
      <c r="E105" s="5"/>
      <c r="F105" s="5"/>
      <c r="G105" s="48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</row>
    <row r="106" spans="1:44" s="3" customFormat="1" ht="15">
      <c r="A106" s="6">
        <v>2033</v>
      </c>
      <c r="D106" s="5"/>
      <c r="E106" s="5"/>
      <c r="F106" s="5"/>
      <c r="G106" s="48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</row>
    <row r="107" spans="1:44" s="3" customFormat="1" ht="15">
      <c r="A107" s="6">
        <v>2034</v>
      </c>
      <c r="D107" s="5"/>
      <c r="E107" s="5"/>
      <c r="F107" s="5"/>
      <c r="G107" s="48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</row>
    <row r="108" spans="1:44" s="3" customFormat="1" ht="15">
      <c r="A108" s="6">
        <v>2035</v>
      </c>
      <c r="D108" s="5"/>
      <c r="E108" s="5"/>
      <c r="F108" s="5"/>
      <c r="G108" s="48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</row>
    <row r="109" spans="1:44" s="3" customFormat="1" ht="15">
      <c r="A109" s="6">
        <v>2036</v>
      </c>
      <c r="D109" s="5"/>
      <c r="E109" s="5"/>
      <c r="F109" s="5"/>
      <c r="G109" s="48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</row>
    <row r="110" spans="1:44" s="3" customFormat="1" ht="15">
      <c r="A110" s="6">
        <v>2037</v>
      </c>
      <c r="D110" s="5"/>
      <c r="E110" s="5"/>
      <c r="F110" s="5"/>
      <c r="G110" s="48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</row>
    <row r="111" spans="1:44" s="3" customFormat="1" ht="15">
      <c r="A111" s="6">
        <v>2038</v>
      </c>
      <c r="D111" s="5"/>
      <c r="E111" s="5"/>
      <c r="F111" s="5"/>
      <c r="G111" s="48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</row>
    <row r="112" spans="1:44" s="3" customFormat="1" ht="15">
      <c r="A112" s="6">
        <v>2039</v>
      </c>
      <c r="D112" s="5"/>
      <c r="E112" s="5"/>
      <c r="F112" s="5"/>
      <c r="G112" s="48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</row>
    <row r="113" spans="1:44" s="3" customFormat="1" ht="15">
      <c r="A113" s="6">
        <v>2040</v>
      </c>
      <c r="D113" s="5"/>
      <c r="E113" s="5"/>
      <c r="F113" s="5"/>
      <c r="G113" s="48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</row>
    <row r="114" spans="1:44" s="3" customFormat="1" ht="15">
      <c r="A114" s="6"/>
      <c r="D114" s="5"/>
      <c r="E114" s="5"/>
      <c r="F114" s="5"/>
      <c r="G114" s="48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</row>
    <row r="115" spans="1:44" s="3" customFormat="1" ht="15">
      <c r="A115" s="6" t="s">
        <v>48</v>
      </c>
      <c r="D115" s="5"/>
      <c r="E115" s="5"/>
      <c r="F115" s="5"/>
      <c r="G115" s="48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</row>
    <row r="116" spans="1:44" s="3" customFormat="1" ht="15">
      <c r="A116" s="6" t="s">
        <v>49</v>
      </c>
      <c r="D116" s="5"/>
      <c r="E116" s="5"/>
      <c r="F116" s="5"/>
      <c r="G116" s="48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</row>
    <row r="117" spans="1:44" s="3" customFormat="1" ht="15">
      <c r="A117" s="6" t="s">
        <v>50</v>
      </c>
      <c r="D117" s="5"/>
      <c r="E117" s="5"/>
      <c r="F117" s="5"/>
      <c r="G117" s="48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</row>
    <row r="118" spans="1:44" s="3" customFormat="1" ht="15">
      <c r="A118" s="6" t="s">
        <v>0</v>
      </c>
      <c r="D118" s="5"/>
      <c r="E118" s="5"/>
      <c r="F118" s="5"/>
      <c r="G118" s="48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</row>
    <row r="119" spans="1:44" s="3" customFormat="1" ht="15">
      <c r="A119" s="6" t="s">
        <v>51</v>
      </c>
      <c r="D119" s="5"/>
      <c r="E119" s="5"/>
      <c r="F119" s="5"/>
      <c r="G119" s="48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</row>
    <row r="120" spans="1:44" s="3" customFormat="1" ht="15">
      <c r="A120" s="6" t="s">
        <v>52</v>
      </c>
      <c r="D120" s="5"/>
      <c r="E120" s="5"/>
      <c r="F120" s="5"/>
      <c r="G120" s="48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</row>
    <row r="121" spans="1:44" s="3" customFormat="1" ht="15">
      <c r="A121" s="6" t="s">
        <v>53</v>
      </c>
      <c r="D121" s="5"/>
      <c r="E121" s="5"/>
      <c r="F121" s="5"/>
      <c r="G121" s="48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</row>
    <row r="122" spans="1:44" s="3" customFormat="1" ht="15">
      <c r="A122" s="6" t="s">
        <v>54</v>
      </c>
      <c r="D122" s="5"/>
      <c r="E122" s="5"/>
      <c r="F122" s="5"/>
      <c r="G122" s="48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</row>
    <row r="123" spans="1:44" s="3" customFormat="1" ht="15">
      <c r="A123" s="6" t="s">
        <v>55</v>
      </c>
      <c r="D123" s="5"/>
      <c r="E123" s="5"/>
      <c r="F123" s="5"/>
      <c r="G123" s="48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</row>
    <row r="124" spans="1:44" s="3" customFormat="1" ht="15">
      <c r="A124" s="6" t="s">
        <v>56</v>
      </c>
      <c r="D124" s="5"/>
      <c r="E124" s="5"/>
      <c r="F124" s="5"/>
      <c r="G124" s="48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</row>
    <row r="125" spans="1:44" s="3" customFormat="1" ht="15">
      <c r="A125" s="6" t="s">
        <v>57</v>
      </c>
      <c r="D125" s="5"/>
      <c r="E125" s="5"/>
      <c r="F125" s="5"/>
      <c r="G125" s="48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</row>
    <row r="126" spans="1:44" s="3" customFormat="1" ht="15">
      <c r="A126" s="6" t="s">
        <v>58</v>
      </c>
      <c r="D126" s="5"/>
      <c r="E126" s="5"/>
      <c r="F126" s="5"/>
      <c r="G126" s="48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  <rowBreaks count="1" manualBreakCount="1">
    <brk id="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Y127"/>
  <sheetViews>
    <sheetView zoomScale="80" zoomScaleNormal="80" workbookViewId="0" topLeftCell="B4">
      <selection activeCell="I4" sqref="I4:N45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4" width="15.421875" style="3" customWidth="1"/>
    <col min="5" max="10" width="15.421875" style="5" customWidth="1"/>
    <col min="11" max="11" width="15.421875" style="48" customWidth="1"/>
    <col min="12" max="16" width="15.421875" style="5" customWidth="1"/>
    <col min="17" max="16384" width="9.140625" style="5" customWidth="1"/>
  </cols>
  <sheetData>
    <row r="1" ht="15">
      <c r="A1" s="14" t="s">
        <v>101</v>
      </c>
    </row>
    <row r="2" spans="1:16" s="7" customFormat="1" ht="15" customHeight="1">
      <c r="A2" s="8"/>
      <c r="B2" s="9"/>
      <c r="C2" s="68" t="s">
        <v>85</v>
      </c>
      <c r="D2" s="69"/>
      <c r="E2" s="68" t="s">
        <v>86</v>
      </c>
      <c r="F2" s="69"/>
      <c r="G2" s="68" t="s">
        <v>92</v>
      </c>
      <c r="H2" s="69"/>
      <c r="I2" s="68" t="s">
        <v>88</v>
      </c>
      <c r="J2" s="69"/>
      <c r="K2" s="68" t="s">
        <v>89</v>
      </c>
      <c r="L2" s="69"/>
      <c r="M2" s="68" t="s">
        <v>90</v>
      </c>
      <c r="N2" s="70"/>
      <c r="O2" s="66" t="s">
        <v>91</v>
      </c>
      <c r="P2" s="67"/>
    </row>
    <row r="3" spans="1:16" s="7" customFormat="1" ht="15">
      <c r="A3" s="21"/>
      <c r="B3" s="22"/>
      <c r="C3" s="22" t="s">
        <v>93</v>
      </c>
      <c r="D3" s="22" t="s">
        <v>94</v>
      </c>
      <c r="E3" s="22" t="s">
        <v>93</v>
      </c>
      <c r="F3" s="22" t="s">
        <v>94</v>
      </c>
      <c r="G3" s="22" t="s">
        <v>93</v>
      </c>
      <c r="H3" s="22" t="s">
        <v>94</v>
      </c>
      <c r="I3" s="22" t="s">
        <v>93</v>
      </c>
      <c r="J3" s="22" t="s">
        <v>94</v>
      </c>
      <c r="K3" s="22" t="s">
        <v>93</v>
      </c>
      <c r="L3" s="22" t="s">
        <v>94</v>
      </c>
      <c r="M3" s="22" t="s">
        <v>93</v>
      </c>
      <c r="N3" s="23" t="s">
        <v>94</v>
      </c>
      <c r="O3" s="22" t="s">
        <v>95</v>
      </c>
      <c r="P3" s="23" t="s">
        <v>94</v>
      </c>
    </row>
    <row r="4" spans="1:46" s="1" customFormat="1" ht="15">
      <c r="A4" s="61" t="s">
        <v>59</v>
      </c>
      <c r="B4" s="10" t="s">
        <v>1</v>
      </c>
      <c r="C4" s="27">
        <f aca="true" t="shared" si="0" ref="C4:D4">C5+C22</f>
        <v>28342</v>
      </c>
      <c r="D4" s="27">
        <f t="shared" si="0"/>
        <v>28</v>
      </c>
      <c r="E4" s="27">
        <v>11994</v>
      </c>
      <c r="F4" s="27">
        <v>32</v>
      </c>
      <c r="G4" s="27">
        <f aca="true" t="shared" si="1" ref="G4:H4">G5+G22</f>
        <v>15328</v>
      </c>
      <c r="H4" s="27">
        <f t="shared" si="1"/>
        <v>16</v>
      </c>
      <c r="I4" s="32">
        <f>SUM(I5,I22,I29)</f>
        <v>4906</v>
      </c>
      <c r="J4" s="36"/>
      <c r="K4" s="30">
        <f>K5+K22</f>
        <v>2600.263</v>
      </c>
      <c r="L4" s="15"/>
      <c r="M4" s="15"/>
      <c r="N4" s="15"/>
      <c r="O4" s="15">
        <f>C4+E4+G4+I4+K4+M4</f>
        <v>63170.263</v>
      </c>
      <c r="P4" s="16">
        <f>D4+F4+H4+J4+L4+N4</f>
        <v>76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s="2" customFormat="1" ht="15">
      <c r="A5" s="61" t="s">
        <v>60</v>
      </c>
      <c r="B5" s="10" t="s">
        <v>2</v>
      </c>
      <c r="C5" s="27">
        <f>C6+C12</f>
        <v>23646</v>
      </c>
      <c r="D5" s="27">
        <f>D6+D12+D18</f>
        <v>28</v>
      </c>
      <c r="E5" s="27">
        <v>11994</v>
      </c>
      <c r="F5" s="27">
        <v>32</v>
      </c>
      <c r="G5" s="27">
        <f aca="true" t="shared" si="2" ref="G5:H5">SUM(G6,G18,G12)</f>
        <v>14428</v>
      </c>
      <c r="H5" s="27">
        <f t="shared" si="2"/>
        <v>0</v>
      </c>
      <c r="I5" s="32">
        <f>SUM(I12,I6)</f>
        <v>2153</v>
      </c>
      <c r="J5" s="36"/>
      <c r="K5" s="30">
        <f>K6+K12</f>
        <v>1258.812</v>
      </c>
      <c r="L5" s="15"/>
      <c r="M5" s="15"/>
      <c r="N5" s="15"/>
      <c r="O5" s="15">
        <f aca="true" t="shared" si="3" ref="O5:O45">C5+E5+G5+I5+K5+M5</f>
        <v>53479.812</v>
      </c>
      <c r="P5" s="16">
        <f aca="true" t="shared" si="4" ref="P5:P45">D5+F5+H5+J5+L5+N5</f>
        <v>60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spans="1:46" s="1" customFormat="1" ht="15">
      <c r="A6" s="62" t="s">
        <v>61</v>
      </c>
      <c r="B6" s="13" t="s">
        <v>3</v>
      </c>
      <c r="C6" s="27">
        <f>SUM(C7:C11)</f>
        <v>22993</v>
      </c>
      <c r="D6" s="27"/>
      <c r="E6" s="27">
        <v>11788</v>
      </c>
      <c r="F6" s="27">
        <v>0</v>
      </c>
      <c r="G6" s="27">
        <f aca="true" t="shared" si="5" ref="G6:H6">SUM(G7:G11)</f>
        <v>14355</v>
      </c>
      <c r="H6" s="27">
        <f t="shared" si="5"/>
        <v>0</v>
      </c>
      <c r="I6" s="32">
        <f>SUM(I7:I11)</f>
        <v>1947</v>
      </c>
      <c r="J6" s="36"/>
      <c r="K6" s="30">
        <f>K7</f>
        <v>1215.716</v>
      </c>
      <c r="L6" s="17"/>
      <c r="M6" s="17"/>
      <c r="N6" s="17"/>
      <c r="O6" s="15">
        <f t="shared" si="3"/>
        <v>52298.716</v>
      </c>
      <c r="P6" s="16">
        <f t="shared" si="4"/>
        <v>0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s="1" customFormat="1" ht="15">
      <c r="A7" s="62" t="s">
        <v>62</v>
      </c>
      <c r="B7" s="13" t="s">
        <v>4</v>
      </c>
      <c r="C7" s="45">
        <v>20378</v>
      </c>
      <c r="D7" s="11"/>
      <c r="E7" s="11">
        <v>7254</v>
      </c>
      <c r="F7" s="11">
        <v>0</v>
      </c>
      <c r="G7" s="56">
        <v>14113</v>
      </c>
      <c r="H7" s="11"/>
      <c r="I7" s="11">
        <v>1535</v>
      </c>
      <c r="J7" s="37"/>
      <c r="K7" s="52">
        <v>1215.716</v>
      </c>
      <c r="L7" s="17"/>
      <c r="M7" s="17"/>
      <c r="N7" s="17"/>
      <c r="O7" s="15">
        <f t="shared" si="3"/>
        <v>44495.716</v>
      </c>
      <c r="P7" s="16">
        <f t="shared" si="4"/>
        <v>0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46" s="1" customFormat="1" ht="15">
      <c r="A8" s="62" t="s">
        <v>63</v>
      </c>
      <c r="B8" s="13" t="s">
        <v>5</v>
      </c>
      <c r="C8" s="45"/>
      <c r="D8" s="11"/>
      <c r="E8" s="11">
        <v>0</v>
      </c>
      <c r="F8" s="11">
        <v>0</v>
      </c>
      <c r="G8" s="57"/>
      <c r="H8" s="11"/>
      <c r="I8" s="11">
        <v>0</v>
      </c>
      <c r="J8" s="37"/>
      <c r="K8" s="52"/>
      <c r="L8" s="17"/>
      <c r="M8" s="17"/>
      <c r="N8" s="17"/>
      <c r="O8" s="15">
        <f t="shared" si="3"/>
        <v>0</v>
      </c>
      <c r="P8" s="16">
        <f t="shared" si="4"/>
        <v>0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</row>
    <row r="9" spans="1:46" s="1" customFormat="1" ht="15">
      <c r="A9" s="62" t="s">
        <v>64</v>
      </c>
      <c r="B9" s="13" t="s">
        <v>6</v>
      </c>
      <c r="C9" s="45">
        <v>2342</v>
      </c>
      <c r="D9" s="11"/>
      <c r="E9" s="11">
        <v>2218</v>
      </c>
      <c r="F9" s="11">
        <v>0</v>
      </c>
      <c r="G9" s="56"/>
      <c r="H9" s="11"/>
      <c r="I9" s="11">
        <v>412</v>
      </c>
      <c r="J9" s="37"/>
      <c r="K9" s="52"/>
      <c r="L9" s="17"/>
      <c r="M9" s="17"/>
      <c r="N9" s="17"/>
      <c r="O9" s="15">
        <f t="shared" si="3"/>
        <v>4972</v>
      </c>
      <c r="P9" s="16">
        <f t="shared" si="4"/>
        <v>0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6" s="1" customFormat="1" ht="15">
      <c r="A10" s="62" t="s">
        <v>65</v>
      </c>
      <c r="B10" s="13" t="s">
        <v>7</v>
      </c>
      <c r="C10" s="45"/>
      <c r="D10" s="11"/>
      <c r="E10" s="11">
        <v>2316</v>
      </c>
      <c r="F10" s="11">
        <v>0</v>
      </c>
      <c r="G10" s="45">
        <v>242</v>
      </c>
      <c r="H10" s="11"/>
      <c r="I10" s="11"/>
      <c r="J10" s="37"/>
      <c r="K10" s="31"/>
      <c r="L10" s="17"/>
      <c r="M10" s="17"/>
      <c r="N10" s="17"/>
      <c r="O10" s="15">
        <f t="shared" si="3"/>
        <v>2558</v>
      </c>
      <c r="P10" s="16">
        <f t="shared" si="4"/>
        <v>0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1" spans="1:46" s="1" customFormat="1" ht="15">
      <c r="A11" s="62" t="s">
        <v>66</v>
      </c>
      <c r="B11" s="13" t="s">
        <v>8</v>
      </c>
      <c r="C11" s="45">
        <v>273</v>
      </c>
      <c r="D11" s="11"/>
      <c r="E11" s="11">
        <v>0</v>
      </c>
      <c r="F11" s="11">
        <v>0</v>
      </c>
      <c r="G11" s="57"/>
      <c r="H11" s="11"/>
      <c r="I11" s="11">
        <v>0</v>
      </c>
      <c r="J11" s="37"/>
      <c r="K11" s="31"/>
      <c r="L11" s="17"/>
      <c r="M11" s="17"/>
      <c r="N11" s="17"/>
      <c r="O11" s="15">
        <f t="shared" si="3"/>
        <v>273</v>
      </c>
      <c r="P11" s="16">
        <f t="shared" si="4"/>
        <v>0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s="1" customFormat="1" ht="15">
      <c r="A12" s="62" t="s">
        <v>67</v>
      </c>
      <c r="B12" s="13" t="s">
        <v>9</v>
      </c>
      <c r="C12" s="28">
        <f>C13+C14+C15+C16+C17</f>
        <v>653</v>
      </c>
      <c r="D12" s="27"/>
      <c r="E12" s="27">
        <v>206</v>
      </c>
      <c r="F12" s="27">
        <v>0</v>
      </c>
      <c r="G12" s="58">
        <f aca="true" t="shared" si="6" ref="G12:H12">SUM(G13:G17)</f>
        <v>73</v>
      </c>
      <c r="H12" s="46">
        <f t="shared" si="6"/>
        <v>0</v>
      </c>
      <c r="I12" s="34">
        <f>SUM(I17,I14)</f>
        <v>206</v>
      </c>
      <c r="J12" s="36"/>
      <c r="K12" s="30">
        <f>SUM(K13:K17)</f>
        <v>43.096</v>
      </c>
      <c r="L12" s="17"/>
      <c r="M12" s="17"/>
      <c r="N12" s="17"/>
      <c r="O12" s="15">
        <f t="shared" si="3"/>
        <v>1181.096</v>
      </c>
      <c r="P12" s="16">
        <f t="shared" si="4"/>
        <v>0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</row>
    <row r="13" spans="1:46" s="1" customFormat="1" ht="15">
      <c r="A13" s="62" t="s">
        <v>68</v>
      </c>
      <c r="B13" s="13" t="s">
        <v>10</v>
      </c>
      <c r="C13" s="45"/>
      <c r="D13" s="11"/>
      <c r="E13" s="11">
        <v>0</v>
      </c>
      <c r="F13" s="11">
        <v>0</v>
      </c>
      <c r="G13" s="57"/>
      <c r="H13" s="11"/>
      <c r="I13" s="11"/>
      <c r="J13" s="37"/>
      <c r="K13" s="31"/>
      <c r="L13" s="17"/>
      <c r="M13" s="17"/>
      <c r="N13" s="17"/>
      <c r="O13" s="15">
        <f t="shared" si="3"/>
        <v>0</v>
      </c>
      <c r="P13" s="16">
        <f t="shared" si="4"/>
        <v>0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</row>
    <row r="14" spans="1:46" s="1" customFormat="1" ht="15">
      <c r="A14" s="62" t="s">
        <v>69</v>
      </c>
      <c r="B14" s="13" t="s">
        <v>11</v>
      </c>
      <c r="C14" s="45">
        <v>653</v>
      </c>
      <c r="D14" s="11"/>
      <c r="E14" s="11">
        <v>206</v>
      </c>
      <c r="F14" s="11">
        <v>0</v>
      </c>
      <c r="G14" s="45">
        <v>73</v>
      </c>
      <c r="H14" s="11"/>
      <c r="I14" s="11">
        <v>174</v>
      </c>
      <c r="J14" s="37"/>
      <c r="K14" s="31">
        <v>43.096</v>
      </c>
      <c r="L14" s="17"/>
      <c r="M14" s="17"/>
      <c r="N14" s="17"/>
      <c r="O14" s="15">
        <f t="shared" si="3"/>
        <v>1149.096</v>
      </c>
      <c r="P14" s="16">
        <f t="shared" si="4"/>
        <v>0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</row>
    <row r="15" spans="1:46" s="1" customFormat="1" ht="15">
      <c r="A15" s="62" t="s">
        <v>70</v>
      </c>
      <c r="B15" s="13" t="s">
        <v>12</v>
      </c>
      <c r="C15" s="45"/>
      <c r="D15" s="11"/>
      <c r="E15" s="11">
        <v>0</v>
      </c>
      <c r="F15" s="11">
        <v>0</v>
      </c>
      <c r="G15" s="57"/>
      <c r="H15" s="11"/>
      <c r="I15" s="11">
        <v>0</v>
      </c>
      <c r="J15" s="37"/>
      <c r="K15" s="31"/>
      <c r="L15" s="17"/>
      <c r="M15" s="17"/>
      <c r="N15" s="17"/>
      <c r="O15" s="15">
        <f t="shared" si="3"/>
        <v>0</v>
      </c>
      <c r="P15" s="16">
        <f t="shared" si="4"/>
        <v>0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6" spans="1:46" s="1" customFormat="1" ht="15">
      <c r="A16" s="62" t="s">
        <v>71</v>
      </c>
      <c r="B16" s="13" t="s">
        <v>13</v>
      </c>
      <c r="C16" s="45"/>
      <c r="D16" s="11"/>
      <c r="E16" s="11">
        <v>0</v>
      </c>
      <c r="F16" s="11">
        <v>0</v>
      </c>
      <c r="G16" s="57"/>
      <c r="H16" s="11"/>
      <c r="I16" s="11">
        <v>0</v>
      </c>
      <c r="J16" s="37"/>
      <c r="K16" s="31"/>
      <c r="L16" s="17"/>
      <c r="M16" s="17"/>
      <c r="N16" s="17"/>
      <c r="O16" s="15">
        <f t="shared" si="3"/>
        <v>0</v>
      </c>
      <c r="P16" s="16">
        <f t="shared" si="4"/>
        <v>0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spans="1:46" s="1" customFormat="1" ht="15">
      <c r="A17" s="62" t="s">
        <v>72</v>
      </c>
      <c r="B17" s="13" t="s">
        <v>14</v>
      </c>
      <c r="C17" s="11"/>
      <c r="D17" s="11"/>
      <c r="E17" s="11">
        <v>0</v>
      </c>
      <c r="F17" s="11">
        <v>0</v>
      </c>
      <c r="G17" s="56"/>
      <c r="H17" s="11"/>
      <c r="I17" s="11">
        <v>32</v>
      </c>
      <c r="J17" s="37"/>
      <c r="K17" s="31"/>
      <c r="L17" s="17"/>
      <c r="M17" s="17"/>
      <c r="N17" s="17"/>
      <c r="O17" s="15">
        <f t="shared" si="3"/>
        <v>32</v>
      </c>
      <c r="P17" s="16">
        <f t="shared" si="4"/>
        <v>0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spans="1:46" s="1" customFormat="1" ht="15">
      <c r="A18" s="62" t="s">
        <v>73</v>
      </c>
      <c r="B18" s="13" t="s">
        <v>15</v>
      </c>
      <c r="C18" s="28"/>
      <c r="D18" s="27">
        <f>D20</f>
        <v>28</v>
      </c>
      <c r="E18" s="27">
        <v>0</v>
      </c>
      <c r="F18" s="27">
        <v>32</v>
      </c>
      <c r="G18" s="59">
        <f aca="true" t="shared" si="7" ref="G18:H18">SUM(G19:G21)</f>
        <v>0</v>
      </c>
      <c r="H18" s="27">
        <f t="shared" si="7"/>
        <v>0</v>
      </c>
      <c r="I18" s="27">
        <v>0</v>
      </c>
      <c r="J18" s="36"/>
      <c r="K18" s="30"/>
      <c r="L18" s="17"/>
      <c r="M18" s="17"/>
      <c r="N18" s="17"/>
      <c r="O18" s="15">
        <f t="shared" si="3"/>
        <v>0</v>
      </c>
      <c r="P18" s="16">
        <f t="shared" si="4"/>
        <v>60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</row>
    <row r="19" spans="1:46" s="1" customFormat="1" ht="15">
      <c r="A19" s="62" t="s">
        <v>74</v>
      </c>
      <c r="B19" s="13" t="s">
        <v>16</v>
      </c>
      <c r="C19" s="45"/>
      <c r="D19" s="11"/>
      <c r="E19" s="11">
        <v>0</v>
      </c>
      <c r="F19" s="11">
        <v>0</v>
      </c>
      <c r="G19" s="57"/>
      <c r="H19" s="11"/>
      <c r="I19" s="11">
        <v>0</v>
      </c>
      <c r="J19" s="37"/>
      <c r="K19" s="31"/>
      <c r="L19" s="17"/>
      <c r="M19" s="17"/>
      <c r="N19" s="17"/>
      <c r="O19" s="15">
        <f t="shared" si="3"/>
        <v>0</v>
      </c>
      <c r="P19" s="16">
        <f t="shared" si="4"/>
        <v>0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</row>
    <row r="20" spans="1:46" s="1" customFormat="1" ht="15">
      <c r="A20" s="62" t="s">
        <v>75</v>
      </c>
      <c r="B20" s="13" t="s">
        <v>17</v>
      </c>
      <c r="C20" s="45"/>
      <c r="D20" s="11">
        <v>28</v>
      </c>
      <c r="E20" s="11">
        <v>0</v>
      </c>
      <c r="F20" s="11">
        <v>1422</v>
      </c>
      <c r="G20" s="57"/>
      <c r="H20" s="11"/>
      <c r="I20" s="11">
        <v>0</v>
      </c>
      <c r="J20" s="37"/>
      <c r="K20" s="31"/>
      <c r="L20" s="17"/>
      <c r="M20" s="17"/>
      <c r="N20" s="17"/>
      <c r="O20" s="15">
        <f t="shared" si="3"/>
        <v>0</v>
      </c>
      <c r="P20" s="16">
        <f t="shared" si="4"/>
        <v>1450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</row>
    <row r="21" spans="1:46" s="1" customFormat="1" ht="15">
      <c r="A21" s="63" t="s">
        <v>76</v>
      </c>
      <c r="B21" s="13" t="s">
        <v>18</v>
      </c>
      <c r="C21" s="45"/>
      <c r="D21" s="11"/>
      <c r="E21" s="11">
        <v>0</v>
      </c>
      <c r="F21" s="11">
        <v>0</v>
      </c>
      <c r="G21" s="57"/>
      <c r="H21" s="11"/>
      <c r="I21" s="11">
        <v>0</v>
      </c>
      <c r="J21" s="37"/>
      <c r="K21" s="31"/>
      <c r="L21" s="17"/>
      <c r="M21" s="17"/>
      <c r="N21" s="17"/>
      <c r="O21" s="15">
        <f t="shared" si="3"/>
        <v>0</v>
      </c>
      <c r="P21" s="16">
        <f t="shared" si="4"/>
        <v>0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</row>
    <row r="22" spans="1:46" s="2" customFormat="1" ht="15">
      <c r="A22" s="64" t="s">
        <v>60</v>
      </c>
      <c r="B22" s="10" t="s">
        <v>19</v>
      </c>
      <c r="C22" s="41">
        <f>C23+C29</f>
        <v>4696</v>
      </c>
      <c r="D22" s="28"/>
      <c r="E22" s="27">
        <v>0</v>
      </c>
      <c r="F22" s="27">
        <v>0</v>
      </c>
      <c r="G22" s="59">
        <f aca="true" t="shared" si="8" ref="G22:H22">SUM(G23,G29,G35)</f>
        <v>900</v>
      </c>
      <c r="H22" s="27">
        <f t="shared" si="8"/>
        <v>16</v>
      </c>
      <c r="I22" s="28">
        <f>SUM(I23,I35)</f>
        <v>2611</v>
      </c>
      <c r="J22" s="38"/>
      <c r="K22" s="30">
        <f>K23+K29</f>
        <v>1341.451</v>
      </c>
      <c r="L22" s="15"/>
      <c r="M22" s="15"/>
      <c r="N22" s="15"/>
      <c r="O22" s="15">
        <f t="shared" si="3"/>
        <v>9548.451000000001</v>
      </c>
      <c r="P22" s="16">
        <f t="shared" si="4"/>
        <v>16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</row>
    <row r="23" spans="1:46" s="1" customFormat="1" ht="15">
      <c r="A23" s="62" t="s">
        <v>62</v>
      </c>
      <c r="B23" s="13" t="s">
        <v>20</v>
      </c>
      <c r="C23" s="28">
        <f>SUM(C24:C28)</f>
        <v>4598</v>
      </c>
      <c r="D23" s="27"/>
      <c r="E23" s="27">
        <v>0</v>
      </c>
      <c r="F23" s="27">
        <v>0</v>
      </c>
      <c r="G23" s="59">
        <f aca="true" t="shared" si="9" ref="G23:I23">SUM(G24:G28)</f>
        <v>900</v>
      </c>
      <c r="H23" s="27">
        <f t="shared" si="9"/>
        <v>0</v>
      </c>
      <c r="I23" s="28">
        <f t="shared" si="9"/>
        <v>2611</v>
      </c>
      <c r="J23" s="36"/>
      <c r="K23" s="30">
        <f>K25</f>
        <v>1341.451</v>
      </c>
      <c r="L23" s="17"/>
      <c r="M23" s="17"/>
      <c r="N23" s="17"/>
      <c r="O23" s="15">
        <f t="shared" si="3"/>
        <v>9450.451000000001</v>
      </c>
      <c r="P23" s="16">
        <f t="shared" si="4"/>
        <v>0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</row>
    <row r="24" spans="1:46" s="1" customFormat="1" ht="15">
      <c r="A24" s="62" t="s">
        <v>63</v>
      </c>
      <c r="B24" s="13" t="s">
        <v>21</v>
      </c>
      <c r="C24" s="45"/>
      <c r="D24" s="11"/>
      <c r="E24" s="11">
        <v>0</v>
      </c>
      <c r="F24" s="11">
        <v>0</v>
      </c>
      <c r="G24" s="57"/>
      <c r="H24" s="11"/>
      <c r="I24" s="11">
        <v>0</v>
      </c>
      <c r="J24" s="37"/>
      <c r="K24" s="31"/>
      <c r="L24" s="17"/>
      <c r="M24" s="17"/>
      <c r="N24" s="17"/>
      <c r="O24" s="15">
        <f t="shared" si="3"/>
        <v>0</v>
      </c>
      <c r="P24" s="16">
        <f t="shared" si="4"/>
        <v>0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</row>
    <row r="25" spans="1:46" s="1" customFormat="1" ht="15">
      <c r="A25" s="62" t="s">
        <v>64</v>
      </c>
      <c r="B25" s="13" t="s">
        <v>22</v>
      </c>
      <c r="C25" s="45">
        <v>4598</v>
      </c>
      <c r="D25" s="11"/>
      <c r="E25" s="11">
        <v>0</v>
      </c>
      <c r="F25" s="11">
        <v>0</v>
      </c>
      <c r="G25" s="45">
        <v>900</v>
      </c>
      <c r="H25" s="11"/>
      <c r="I25" s="11">
        <v>2611</v>
      </c>
      <c r="J25" s="37"/>
      <c r="K25" s="31">
        <v>1341.451</v>
      </c>
      <c r="L25" s="17"/>
      <c r="M25" s="17"/>
      <c r="N25" s="17"/>
      <c r="O25" s="15">
        <f t="shared" si="3"/>
        <v>9450.451000000001</v>
      </c>
      <c r="P25" s="16">
        <f t="shared" si="4"/>
        <v>0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</row>
    <row r="26" spans="1:46" s="1" customFormat="1" ht="15">
      <c r="A26" s="62" t="s">
        <v>65</v>
      </c>
      <c r="B26" s="13" t="s">
        <v>23</v>
      </c>
      <c r="C26" s="45"/>
      <c r="D26" s="11"/>
      <c r="E26" s="11">
        <v>0</v>
      </c>
      <c r="F26" s="11">
        <v>0</v>
      </c>
      <c r="G26" s="57"/>
      <c r="H26" s="11"/>
      <c r="I26" s="11">
        <v>0</v>
      </c>
      <c r="J26" s="37"/>
      <c r="K26" s="31"/>
      <c r="L26" s="17"/>
      <c r="M26" s="17"/>
      <c r="N26" s="17"/>
      <c r="O26" s="15">
        <f t="shared" si="3"/>
        <v>0</v>
      </c>
      <c r="P26" s="16">
        <f t="shared" si="4"/>
        <v>0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</row>
    <row r="27" spans="1:46" s="1" customFormat="1" ht="15">
      <c r="A27" s="62" t="s">
        <v>66</v>
      </c>
      <c r="B27" s="13" t="s">
        <v>24</v>
      </c>
      <c r="C27" s="45"/>
      <c r="D27" s="11"/>
      <c r="E27" s="11">
        <v>0</v>
      </c>
      <c r="F27" s="11">
        <v>0</v>
      </c>
      <c r="G27" s="57"/>
      <c r="H27" s="11"/>
      <c r="I27" s="11">
        <v>0</v>
      </c>
      <c r="J27" s="37"/>
      <c r="K27" s="31"/>
      <c r="L27" s="17"/>
      <c r="M27" s="17"/>
      <c r="N27" s="17"/>
      <c r="O27" s="15">
        <f t="shared" si="3"/>
        <v>0</v>
      </c>
      <c r="P27" s="16">
        <f t="shared" si="4"/>
        <v>0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</row>
    <row r="28" spans="1:46" s="1" customFormat="1" ht="15">
      <c r="A28" s="62" t="s">
        <v>67</v>
      </c>
      <c r="B28" s="13" t="s">
        <v>25</v>
      </c>
      <c r="C28" s="45"/>
      <c r="D28" s="11"/>
      <c r="E28" s="11">
        <v>0</v>
      </c>
      <c r="F28" s="11">
        <v>0</v>
      </c>
      <c r="G28" s="57"/>
      <c r="H28" s="11"/>
      <c r="I28" s="11">
        <v>0</v>
      </c>
      <c r="J28" s="37"/>
      <c r="K28" s="31"/>
      <c r="L28" s="17"/>
      <c r="M28" s="17"/>
      <c r="N28" s="17"/>
      <c r="O28" s="15">
        <f t="shared" si="3"/>
        <v>0</v>
      </c>
      <c r="P28" s="16">
        <f t="shared" si="4"/>
        <v>0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</row>
    <row r="29" spans="1:46" s="1" customFormat="1" ht="15">
      <c r="A29" s="62" t="s">
        <v>68</v>
      </c>
      <c r="B29" s="13" t="s">
        <v>26</v>
      </c>
      <c r="C29" s="28">
        <f>SUM(C30:C34)</f>
        <v>98</v>
      </c>
      <c r="D29" s="27"/>
      <c r="E29" s="27">
        <v>0</v>
      </c>
      <c r="F29" s="27">
        <v>0</v>
      </c>
      <c r="G29" s="59">
        <f aca="true" t="shared" si="10" ref="G29:H29">SUM(G30:G34)</f>
        <v>0</v>
      </c>
      <c r="H29" s="27">
        <f t="shared" si="10"/>
        <v>0</v>
      </c>
      <c r="I29" s="28">
        <f>SUM(I30:I34)</f>
        <v>142</v>
      </c>
      <c r="J29" s="36"/>
      <c r="K29" s="30">
        <v>0</v>
      </c>
      <c r="L29" s="17"/>
      <c r="M29" s="17"/>
      <c r="N29" s="17"/>
      <c r="O29" s="15">
        <f t="shared" si="3"/>
        <v>240</v>
      </c>
      <c r="P29" s="16">
        <f t="shared" si="4"/>
        <v>0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</row>
    <row r="30" spans="1:46" s="1" customFormat="1" ht="15">
      <c r="A30" s="62" t="s">
        <v>69</v>
      </c>
      <c r="B30" s="13" t="s">
        <v>27</v>
      </c>
      <c r="C30" s="45"/>
      <c r="D30" s="11"/>
      <c r="E30" s="11">
        <v>0</v>
      </c>
      <c r="F30" s="11">
        <v>0</v>
      </c>
      <c r="G30" s="57"/>
      <c r="H30" s="11"/>
      <c r="I30" s="11">
        <v>0</v>
      </c>
      <c r="J30" s="37"/>
      <c r="K30" s="31">
        <v>0</v>
      </c>
      <c r="L30" s="17"/>
      <c r="M30" s="17"/>
      <c r="N30" s="17"/>
      <c r="O30" s="15">
        <f t="shared" si="3"/>
        <v>0</v>
      </c>
      <c r="P30" s="16">
        <f t="shared" si="4"/>
        <v>0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</row>
    <row r="31" spans="1:46" s="1" customFormat="1" ht="15">
      <c r="A31" s="62" t="s">
        <v>70</v>
      </c>
      <c r="B31" s="13" t="s">
        <v>28</v>
      </c>
      <c r="C31" s="45">
        <v>46</v>
      </c>
      <c r="D31" s="11"/>
      <c r="E31" s="11">
        <v>0</v>
      </c>
      <c r="F31" s="11">
        <v>0</v>
      </c>
      <c r="G31" s="57"/>
      <c r="H31" s="11"/>
      <c r="I31" s="11">
        <v>142</v>
      </c>
      <c r="J31" s="37"/>
      <c r="K31" s="31">
        <v>0</v>
      </c>
      <c r="L31" s="17"/>
      <c r="M31" s="17"/>
      <c r="N31" s="17"/>
      <c r="O31" s="15">
        <f t="shared" si="3"/>
        <v>188</v>
      </c>
      <c r="P31" s="16">
        <f t="shared" si="4"/>
        <v>0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6" s="1" customFormat="1" ht="15">
      <c r="A32" s="62" t="s">
        <v>71</v>
      </c>
      <c r="B32" s="13" t="s">
        <v>29</v>
      </c>
      <c r="C32" s="45"/>
      <c r="D32" s="11"/>
      <c r="E32" s="11">
        <v>0</v>
      </c>
      <c r="F32" s="11">
        <v>0</v>
      </c>
      <c r="G32" s="57"/>
      <c r="H32" s="11"/>
      <c r="I32" s="11">
        <v>0</v>
      </c>
      <c r="J32" s="37"/>
      <c r="K32" s="31"/>
      <c r="L32" s="17"/>
      <c r="M32" s="17"/>
      <c r="N32" s="17"/>
      <c r="O32" s="15">
        <f t="shared" si="3"/>
        <v>0</v>
      </c>
      <c r="P32" s="16">
        <f t="shared" si="4"/>
        <v>0</v>
      </c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</row>
    <row r="33" spans="1:46" s="1" customFormat="1" ht="15">
      <c r="A33" s="62" t="s">
        <v>72</v>
      </c>
      <c r="B33" s="13" t="s">
        <v>30</v>
      </c>
      <c r="C33" s="45"/>
      <c r="D33" s="11"/>
      <c r="E33" s="11">
        <v>0</v>
      </c>
      <c r="F33" s="11">
        <v>0</v>
      </c>
      <c r="G33" s="57"/>
      <c r="H33" s="11"/>
      <c r="I33" s="11">
        <v>0</v>
      </c>
      <c r="J33" s="37"/>
      <c r="K33" s="31"/>
      <c r="L33" s="17"/>
      <c r="M33" s="17"/>
      <c r="N33" s="17"/>
      <c r="O33" s="15">
        <f t="shared" si="3"/>
        <v>0</v>
      </c>
      <c r="P33" s="16">
        <f t="shared" si="4"/>
        <v>0</v>
      </c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</row>
    <row r="34" spans="1:46" s="1" customFormat="1" ht="15">
      <c r="A34" s="62" t="s">
        <v>73</v>
      </c>
      <c r="B34" s="13" t="s">
        <v>31</v>
      </c>
      <c r="C34" s="45">
        <v>52</v>
      </c>
      <c r="D34" s="11"/>
      <c r="E34" s="11">
        <v>0</v>
      </c>
      <c r="F34" s="11">
        <v>0</v>
      </c>
      <c r="G34" s="57"/>
      <c r="H34" s="11"/>
      <c r="I34" s="11">
        <v>0</v>
      </c>
      <c r="J34" s="37"/>
      <c r="K34" s="31"/>
      <c r="L34" s="17"/>
      <c r="M34" s="17"/>
      <c r="N34" s="17"/>
      <c r="O34" s="15">
        <f t="shared" si="3"/>
        <v>52</v>
      </c>
      <c r="P34" s="16">
        <f t="shared" si="4"/>
        <v>0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</row>
    <row r="35" spans="1:46" s="1" customFormat="1" ht="15">
      <c r="A35" s="62" t="s">
        <v>74</v>
      </c>
      <c r="B35" s="13" t="s">
        <v>32</v>
      </c>
      <c r="C35" s="28"/>
      <c r="D35" s="27"/>
      <c r="E35" s="27">
        <v>0</v>
      </c>
      <c r="F35" s="27">
        <v>0</v>
      </c>
      <c r="G35" s="59">
        <f aca="true" t="shared" si="11" ref="G35:H35">SUM(G36:G38)</f>
        <v>0</v>
      </c>
      <c r="H35" s="27">
        <f t="shared" si="11"/>
        <v>16</v>
      </c>
      <c r="I35" s="27">
        <v>0</v>
      </c>
      <c r="J35" s="36"/>
      <c r="K35" s="30"/>
      <c r="L35" s="17"/>
      <c r="M35" s="17"/>
      <c r="N35" s="17"/>
      <c r="O35" s="15">
        <f t="shared" si="3"/>
        <v>0</v>
      </c>
      <c r="P35" s="16">
        <f t="shared" si="4"/>
        <v>16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</row>
    <row r="36" spans="1:46" s="1" customFormat="1" ht="15">
      <c r="A36" s="63" t="s">
        <v>77</v>
      </c>
      <c r="B36" s="13" t="s">
        <v>33</v>
      </c>
      <c r="C36" s="45"/>
      <c r="D36" s="11"/>
      <c r="E36" s="11">
        <v>0</v>
      </c>
      <c r="F36" s="11">
        <v>0</v>
      </c>
      <c r="G36" s="57"/>
      <c r="H36" s="60">
        <v>16</v>
      </c>
      <c r="I36" s="11">
        <v>0</v>
      </c>
      <c r="J36" s="37"/>
      <c r="K36" s="31"/>
      <c r="L36" s="17"/>
      <c r="M36" s="17"/>
      <c r="N36" s="17"/>
      <c r="O36" s="15">
        <f t="shared" si="3"/>
        <v>0</v>
      </c>
      <c r="P36" s="16">
        <f t="shared" si="4"/>
        <v>16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</row>
    <row r="37" spans="1:46" s="1" customFormat="1" ht="15">
      <c r="A37" s="62" t="s">
        <v>75</v>
      </c>
      <c r="B37" s="13" t="s">
        <v>34</v>
      </c>
      <c r="C37" s="45"/>
      <c r="E37" s="11">
        <v>0</v>
      </c>
      <c r="F37" s="11">
        <v>0</v>
      </c>
      <c r="G37" s="57"/>
      <c r="H37" s="11"/>
      <c r="I37" s="11">
        <v>0</v>
      </c>
      <c r="J37" s="37"/>
      <c r="K37" s="31"/>
      <c r="L37" s="17"/>
      <c r="M37" s="17"/>
      <c r="N37" s="17"/>
      <c r="O37" s="15">
        <f t="shared" si="3"/>
        <v>0</v>
      </c>
      <c r="P37" s="16">
        <f t="shared" si="4"/>
        <v>0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</row>
    <row r="38" spans="1:46" s="1" customFormat="1" ht="15">
      <c r="A38" s="63" t="s">
        <v>76</v>
      </c>
      <c r="B38" s="13" t="s">
        <v>35</v>
      </c>
      <c r="C38" s="45"/>
      <c r="D38" s="11"/>
      <c r="E38" s="11">
        <v>0</v>
      </c>
      <c r="F38" s="11">
        <v>0</v>
      </c>
      <c r="G38" s="57"/>
      <c r="H38" s="11"/>
      <c r="I38" s="11">
        <v>0</v>
      </c>
      <c r="J38" s="37"/>
      <c r="K38" s="31"/>
      <c r="L38" s="17"/>
      <c r="M38" s="17"/>
      <c r="N38" s="17"/>
      <c r="O38" s="15">
        <f t="shared" si="3"/>
        <v>0</v>
      </c>
      <c r="P38" s="16">
        <f t="shared" si="4"/>
        <v>0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</row>
    <row r="39" spans="1:46" s="1" customFormat="1" ht="15">
      <c r="A39" s="61" t="s">
        <v>78</v>
      </c>
      <c r="B39" s="10" t="s">
        <v>36</v>
      </c>
      <c r="C39" s="45"/>
      <c r="D39" s="11"/>
      <c r="E39" s="11">
        <v>0</v>
      </c>
      <c r="F39" s="11">
        <v>0</v>
      </c>
      <c r="G39" s="57"/>
      <c r="H39" s="11"/>
      <c r="I39" s="11">
        <v>0</v>
      </c>
      <c r="J39" s="37"/>
      <c r="K39" s="31"/>
      <c r="L39" s="15"/>
      <c r="M39" s="15"/>
      <c r="N39" s="15"/>
      <c r="O39" s="15">
        <f t="shared" si="3"/>
        <v>0</v>
      </c>
      <c r="P39" s="16">
        <f t="shared" si="4"/>
        <v>0</v>
      </c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</row>
    <row r="40" spans="1:46" s="1" customFormat="1" ht="26">
      <c r="A40" s="64" t="s">
        <v>79</v>
      </c>
      <c r="B40" s="10" t="s">
        <v>37</v>
      </c>
      <c r="C40" s="45">
        <v>4852</v>
      </c>
      <c r="D40" s="11"/>
      <c r="E40" s="27">
        <v>0</v>
      </c>
      <c r="F40" s="27">
        <v>0</v>
      </c>
      <c r="G40" s="45">
        <v>3200</v>
      </c>
      <c r="H40" s="11"/>
      <c r="I40" s="11">
        <v>494</v>
      </c>
      <c r="J40" s="37"/>
      <c r="K40" s="31"/>
      <c r="L40" s="15"/>
      <c r="M40" s="15"/>
      <c r="N40" s="15"/>
      <c r="O40" s="15">
        <f t="shared" si="3"/>
        <v>8546</v>
      </c>
      <c r="P40" s="16">
        <f t="shared" si="4"/>
        <v>0</v>
      </c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</row>
    <row r="41" spans="1:46" s="1" customFormat="1" ht="15">
      <c r="A41" s="64" t="s">
        <v>80</v>
      </c>
      <c r="B41" s="10" t="s">
        <v>38</v>
      </c>
      <c r="C41" s="45"/>
      <c r="D41" s="11"/>
      <c r="E41" s="11">
        <v>0</v>
      </c>
      <c r="F41" s="11">
        <v>0</v>
      </c>
      <c r="G41" s="47"/>
      <c r="H41" s="11"/>
      <c r="I41" s="11">
        <v>0</v>
      </c>
      <c r="J41" s="37"/>
      <c r="K41" s="31"/>
      <c r="L41" s="15"/>
      <c r="M41" s="15"/>
      <c r="N41" s="15"/>
      <c r="O41" s="15">
        <f t="shared" si="3"/>
        <v>0</v>
      </c>
      <c r="P41" s="16">
        <f t="shared" si="4"/>
        <v>0</v>
      </c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</row>
    <row r="42" spans="1:46" s="1" customFormat="1" ht="15">
      <c r="A42" s="64" t="s">
        <v>81</v>
      </c>
      <c r="B42" s="10" t="s">
        <v>39</v>
      </c>
      <c r="C42" s="45"/>
      <c r="D42" s="11"/>
      <c r="E42" s="11">
        <v>0</v>
      </c>
      <c r="F42" s="11">
        <v>0</v>
      </c>
      <c r="G42" s="47"/>
      <c r="H42" s="11"/>
      <c r="I42" s="11">
        <v>0</v>
      </c>
      <c r="J42" s="37"/>
      <c r="K42" s="31"/>
      <c r="L42" s="15"/>
      <c r="M42" s="15"/>
      <c r="N42" s="15"/>
      <c r="O42" s="15">
        <f t="shared" si="3"/>
        <v>0</v>
      </c>
      <c r="P42" s="16">
        <f t="shared" si="4"/>
        <v>0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</row>
    <row r="43" spans="1:46" s="1" customFormat="1" ht="15">
      <c r="A43" s="64" t="s">
        <v>82</v>
      </c>
      <c r="B43" s="10" t="s">
        <v>40</v>
      </c>
      <c r="C43" s="11"/>
      <c r="D43" s="11"/>
      <c r="E43" s="11">
        <v>0</v>
      </c>
      <c r="F43" s="11">
        <v>0</v>
      </c>
      <c r="G43" s="47"/>
      <c r="H43" s="11"/>
      <c r="I43" s="11">
        <v>0</v>
      </c>
      <c r="J43" s="37"/>
      <c r="K43" s="31"/>
      <c r="L43" s="15"/>
      <c r="M43" s="15"/>
      <c r="N43" s="15"/>
      <c r="O43" s="15">
        <f t="shared" si="3"/>
        <v>0</v>
      </c>
      <c r="P43" s="16">
        <f t="shared" si="4"/>
        <v>0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</row>
    <row r="44" spans="1:46" s="1" customFormat="1" ht="15">
      <c r="A44" s="64" t="s">
        <v>83</v>
      </c>
      <c r="B44" s="10" t="s">
        <v>41</v>
      </c>
      <c r="C44" s="11"/>
      <c r="D44" s="11"/>
      <c r="E44" s="11">
        <v>0</v>
      </c>
      <c r="F44" s="11">
        <v>0</v>
      </c>
      <c r="G44" s="47"/>
      <c r="H44" s="11"/>
      <c r="I44" s="11">
        <v>0</v>
      </c>
      <c r="J44" s="37"/>
      <c r="K44" s="31"/>
      <c r="L44" s="15"/>
      <c r="M44" s="15"/>
      <c r="N44" s="15"/>
      <c r="O44" s="15">
        <f t="shared" si="3"/>
        <v>0</v>
      </c>
      <c r="P44" s="16">
        <f t="shared" si="4"/>
        <v>0</v>
      </c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</row>
    <row r="45" spans="1:46" s="1" customFormat="1" ht="13.5" thickBot="1">
      <c r="A45" s="65" t="s">
        <v>84</v>
      </c>
      <c r="B45" s="12" t="s">
        <v>42</v>
      </c>
      <c r="C45" s="27">
        <f>C6+C12+C23+C29+C40</f>
        <v>33194</v>
      </c>
      <c r="D45" s="27">
        <f>D20</f>
        <v>28</v>
      </c>
      <c r="E45" s="27">
        <v>11994</v>
      </c>
      <c r="F45" s="27">
        <v>32</v>
      </c>
      <c r="G45" s="27">
        <f aca="true" t="shared" si="12" ref="G45:H45">SUM(G4,G39:G44)</f>
        <v>18528</v>
      </c>
      <c r="H45" s="27">
        <f t="shared" si="12"/>
        <v>16</v>
      </c>
      <c r="I45" s="28">
        <f>SUM(I4,I40)</f>
        <v>5400</v>
      </c>
      <c r="J45" s="39"/>
      <c r="K45" s="53">
        <f>K4+K40</f>
        <v>2600.263</v>
      </c>
      <c r="L45" s="19"/>
      <c r="M45" s="19"/>
      <c r="N45" s="19"/>
      <c r="O45" s="19">
        <f t="shared" si="3"/>
        <v>71716.263</v>
      </c>
      <c r="P45" s="20">
        <f t="shared" si="4"/>
        <v>76</v>
      </c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</row>
    <row r="46" spans="5:46" s="1" customFormat="1" ht="15">
      <c r="E46" s="5"/>
      <c r="F46" s="5"/>
      <c r="G46" s="5"/>
      <c r="H46" s="5"/>
      <c r="I46" s="5"/>
      <c r="J46" s="5"/>
      <c r="K46" s="49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</row>
    <row r="47" spans="5:46" s="1" customFormat="1" ht="15">
      <c r="E47" s="5"/>
      <c r="F47" s="5"/>
      <c r="G47" s="5"/>
      <c r="H47" s="5"/>
      <c r="I47" s="5"/>
      <c r="J47" s="5"/>
      <c r="K47" s="49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</row>
    <row r="48" spans="5:46" s="1" customFormat="1" ht="15">
      <c r="E48" s="5"/>
      <c r="F48" s="5"/>
      <c r="G48" s="5"/>
      <c r="H48" s="5"/>
      <c r="I48" s="5"/>
      <c r="J48" s="5"/>
      <c r="K48" s="48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</row>
    <row r="49" spans="3:4" ht="15">
      <c r="C49" s="4"/>
      <c r="D49" s="4"/>
    </row>
    <row r="74" spans="1:51" s="3" customFormat="1" ht="15">
      <c r="A74" s="6" t="s">
        <v>43</v>
      </c>
      <c r="E74" s="5"/>
      <c r="F74" s="5"/>
      <c r="G74" s="5"/>
      <c r="H74" s="5"/>
      <c r="I74" s="5"/>
      <c r="J74" s="5"/>
      <c r="K74" s="48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</row>
    <row r="75" spans="1:51" s="3" customFormat="1" ht="15">
      <c r="A75" s="6" t="s">
        <v>44</v>
      </c>
      <c r="E75" s="5"/>
      <c r="F75" s="5"/>
      <c r="G75" s="5"/>
      <c r="H75" s="5"/>
      <c r="I75" s="5"/>
      <c r="J75" s="5"/>
      <c r="K75" s="48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</row>
    <row r="76" spans="1:51" s="3" customFormat="1" ht="15">
      <c r="A76" s="6" t="s">
        <v>45</v>
      </c>
      <c r="E76" s="5"/>
      <c r="F76" s="5"/>
      <c r="G76" s="5"/>
      <c r="H76" s="5"/>
      <c r="I76" s="5"/>
      <c r="J76" s="5"/>
      <c r="K76" s="48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</row>
    <row r="77" spans="1:51" s="3" customFormat="1" ht="15">
      <c r="A77" s="6" t="s">
        <v>46</v>
      </c>
      <c r="E77" s="5"/>
      <c r="F77" s="5"/>
      <c r="G77" s="5"/>
      <c r="H77" s="5"/>
      <c r="I77" s="5"/>
      <c r="J77" s="5"/>
      <c r="K77" s="48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</row>
    <row r="78" spans="1:51" s="3" customFormat="1" ht="15">
      <c r="A78" s="6" t="s">
        <v>47</v>
      </c>
      <c r="E78" s="5"/>
      <c r="F78" s="5"/>
      <c r="G78" s="5"/>
      <c r="H78" s="5"/>
      <c r="I78" s="5"/>
      <c r="J78" s="5"/>
      <c r="K78" s="48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</row>
    <row r="79" spans="1:51" s="3" customFormat="1" ht="15">
      <c r="A79" s="6"/>
      <c r="E79" s="5"/>
      <c r="F79" s="5"/>
      <c r="G79" s="5"/>
      <c r="H79" s="5"/>
      <c r="I79" s="5"/>
      <c r="J79" s="5"/>
      <c r="K79" s="48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</row>
    <row r="80" spans="1:51" s="3" customFormat="1" ht="15">
      <c r="A80" s="6"/>
      <c r="E80" s="5"/>
      <c r="F80" s="5"/>
      <c r="G80" s="5"/>
      <c r="H80" s="5"/>
      <c r="I80" s="5"/>
      <c r="J80" s="5"/>
      <c r="K80" s="48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</row>
    <row r="81" spans="1:51" s="3" customFormat="1" ht="15">
      <c r="A81" s="6"/>
      <c r="E81" s="5"/>
      <c r="F81" s="5"/>
      <c r="G81" s="5"/>
      <c r="H81" s="5"/>
      <c r="I81" s="5"/>
      <c r="J81" s="5"/>
      <c r="K81" s="48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</row>
    <row r="82" spans="1:51" s="3" customFormat="1" ht="15">
      <c r="A82" s="6"/>
      <c r="E82" s="5"/>
      <c r="F82" s="5"/>
      <c r="G82" s="5"/>
      <c r="H82" s="5"/>
      <c r="I82" s="5"/>
      <c r="J82" s="5"/>
      <c r="K82" s="48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</row>
    <row r="83" spans="1:51" s="3" customFormat="1" ht="15">
      <c r="A83" s="6"/>
      <c r="E83" s="5"/>
      <c r="F83" s="5"/>
      <c r="G83" s="5"/>
      <c r="H83" s="5"/>
      <c r="I83" s="5"/>
      <c r="J83" s="5"/>
      <c r="K83" s="48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</row>
    <row r="84" spans="1:51" s="3" customFormat="1" ht="15">
      <c r="A84" s="6"/>
      <c r="E84" s="5"/>
      <c r="F84" s="5"/>
      <c r="G84" s="5"/>
      <c r="H84" s="5"/>
      <c r="I84" s="5"/>
      <c r="J84" s="5"/>
      <c r="K84" s="48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</row>
    <row r="85" spans="1:51" s="3" customFormat="1" ht="15">
      <c r="A85" s="6"/>
      <c r="E85" s="5"/>
      <c r="F85" s="5"/>
      <c r="G85" s="5"/>
      <c r="H85" s="5"/>
      <c r="I85" s="5"/>
      <c r="J85" s="5"/>
      <c r="K85" s="48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</row>
    <row r="86" spans="1:51" s="3" customFormat="1" ht="15">
      <c r="A86" s="6"/>
      <c r="E86" s="5"/>
      <c r="F86" s="5"/>
      <c r="G86" s="5"/>
      <c r="H86" s="5"/>
      <c r="I86" s="5"/>
      <c r="J86" s="5"/>
      <c r="K86" s="48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</row>
    <row r="87" spans="1:51" s="3" customFormat="1" ht="15">
      <c r="A87" s="6"/>
      <c r="E87" s="5"/>
      <c r="F87" s="5"/>
      <c r="G87" s="5"/>
      <c r="H87" s="5"/>
      <c r="I87" s="5"/>
      <c r="J87" s="5"/>
      <c r="K87" s="48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</row>
    <row r="88" spans="1:51" s="3" customFormat="1" ht="15">
      <c r="A88" s="6"/>
      <c r="E88" s="5"/>
      <c r="F88" s="5"/>
      <c r="G88" s="5"/>
      <c r="H88" s="5"/>
      <c r="I88" s="5"/>
      <c r="J88" s="5"/>
      <c r="K88" s="48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</row>
    <row r="89" spans="1:51" s="3" customFormat="1" ht="15">
      <c r="A89" s="6"/>
      <c r="E89" s="5"/>
      <c r="F89" s="5"/>
      <c r="G89" s="5"/>
      <c r="H89" s="5"/>
      <c r="I89" s="5"/>
      <c r="J89" s="5"/>
      <c r="K89" s="48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</row>
    <row r="90" spans="1:51" s="3" customFormat="1" ht="15">
      <c r="A90" s="6"/>
      <c r="E90" s="5"/>
      <c r="F90" s="5"/>
      <c r="G90" s="5"/>
      <c r="H90" s="5"/>
      <c r="I90" s="5"/>
      <c r="J90" s="5"/>
      <c r="K90" s="48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</row>
    <row r="91" spans="1:51" s="3" customFormat="1" ht="15">
      <c r="A91" s="6"/>
      <c r="E91" s="5"/>
      <c r="F91" s="5"/>
      <c r="G91" s="5"/>
      <c r="H91" s="5"/>
      <c r="I91" s="5"/>
      <c r="J91" s="5"/>
      <c r="K91" s="48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</row>
    <row r="92" spans="1:51" s="3" customFormat="1" ht="15">
      <c r="A92" s="6"/>
      <c r="E92" s="5"/>
      <c r="F92" s="5"/>
      <c r="G92" s="5"/>
      <c r="H92" s="5"/>
      <c r="I92" s="5"/>
      <c r="J92" s="5"/>
      <c r="K92" s="48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</row>
    <row r="93" spans="1:51" s="3" customFormat="1" ht="15">
      <c r="A93" s="6"/>
      <c r="E93" s="5"/>
      <c r="F93" s="5"/>
      <c r="G93" s="5"/>
      <c r="H93" s="5"/>
      <c r="I93" s="5"/>
      <c r="J93" s="5"/>
      <c r="K93" s="48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</row>
    <row r="94" spans="1:51" s="3" customFormat="1" ht="15">
      <c r="A94" s="6">
        <v>2020</v>
      </c>
      <c r="E94" s="5"/>
      <c r="F94" s="5"/>
      <c r="G94" s="5"/>
      <c r="H94" s="5"/>
      <c r="I94" s="5"/>
      <c r="J94" s="5"/>
      <c r="K94" s="48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</row>
    <row r="95" spans="1:51" s="3" customFormat="1" ht="15">
      <c r="A95" s="6">
        <v>2021</v>
      </c>
      <c r="E95" s="5"/>
      <c r="F95" s="5"/>
      <c r="G95" s="5"/>
      <c r="H95" s="5"/>
      <c r="I95" s="5"/>
      <c r="J95" s="5"/>
      <c r="K95" s="48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</row>
    <row r="96" spans="1:51" s="3" customFormat="1" ht="15">
      <c r="A96" s="6">
        <v>2022</v>
      </c>
      <c r="E96" s="5"/>
      <c r="F96" s="5"/>
      <c r="G96" s="5"/>
      <c r="H96" s="5"/>
      <c r="I96" s="5"/>
      <c r="J96" s="5"/>
      <c r="K96" s="48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</row>
    <row r="97" spans="1:51" s="3" customFormat="1" ht="15">
      <c r="A97" s="6">
        <v>2023</v>
      </c>
      <c r="E97" s="5"/>
      <c r="F97" s="5"/>
      <c r="G97" s="5"/>
      <c r="H97" s="5"/>
      <c r="I97" s="5"/>
      <c r="J97" s="5"/>
      <c r="K97" s="48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</row>
    <row r="98" spans="1:51" s="3" customFormat="1" ht="15">
      <c r="A98" s="6">
        <v>2024</v>
      </c>
      <c r="E98" s="5"/>
      <c r="F98" s="5"/>
      <c r="G98" s="5"/>
      <c r="H98" s="5"/>
      <c r="I98" s="5"/>
      <c r="J98" s="5"/>
      <c r="K98" s="48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</row>
    <row r="99" spans="1:51" s="3" customFormat="1" ht="15">
      <c r="A99" s="6">
        <v>2025</v>
      </c>
      <c r="E99" s="5"/>
      <c r="F99" s="5"/>
      <c r="G99" s="5"/>
      <c r="H99" s="5"/>
      <c r="I99" s="5"/>
      <c r="J99" s="5"/>
      <c r="K99" s="48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</row>
    <row r="100" spans="1:51" s="3" customFormat="1" ht="15">
      <c r="A100" s="6">
        <v>2026</v>
      </c>
      <c r="E100" s="5"/>
      <c r="F100" s="5"/>
      <c r="G100" s="5"/>
      <c r="H100" s="5"/>
      <c r="I100" s="5"/>
      <c r="J100" s="5"/>
      <c r="K100" s="48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</row>
    <row r="101" spans="1:51" s="3" customFormat="1" ht="15">
      <c r="A101" s="6">
        <v>2027</v>
      </c>
      <c r="E101" s="5"/>
      <c r="F101" s="5"/>
      <c r="G101" s="5"/>
      <c r="H101" s="5"/>
      <c r="I101" s="5"/>
      <c r="J101" s="5"/>
      <c r="K101" s="48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</row>
    <row r="102" spans="1:51" s="3" customFormat="1" ht="15">
      <c r="A102" s="6">
        <v>2028</v>
      </c>
      <c r="E102" s="5"/>
      <c r="F102" s="5"/>
      <c r="G102" s="5"/>
      <c r="H102" s="5"/>
      <c r="I102" s="5"/>
      <c r="J102" s="5"/>
      <c r="K102" s="48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</row>
    <row r="103" spans="1:51" s="3" customFormat="1" ht="15">
      <c r="A103" s="6">
        <v>2029</v>
      </c>
      <c r="E103" s="5"/>
      <c r="F103" s="5"/>
      <c r="G103" s="5"/>
      <c r="H103" s="5"/>
      <c r="I103" s="5"/>
      <c r="J103" s="5"/>
      <c r="K103" s="48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</row>
    <row r="104" spans="1:51" s="3" customFormat="1" ht="15">
      <c r="A104" s="6">
        <v>2030</v>
      </c>
      <c r="E104" s="5"/>
      <c r="F104" s="5"/>
      <c r="G104" s="5"/>
      <c r="H104" s="5"/>
      <c r="I104" s="5"/>
      <c r="J104" s="5"/>
      <c r="K104" s="48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</row>
    <row r="105" spans="1:51" s="3" customFormat="1" ht="15">
      <c r="A105" s="6">
        <v>2031</v>
      </c>
      <c r="E105" s="5"/>
      <c r="F105" s="5"/>
      <c r="G105" s="5"/>
      <c r="H105" s="5"/>
      <c r="I105" s="5"/>
      <c r="J105" s="5"/>
      <c r="K105" s="48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</row>
    <row r="106" spans="1:51" s="3" customFormat="1" ht="15">
      <c r="A106" s="6">
        <v>2032</v>
      </c>
      <c r="E106" s="5"/>
      <c r="F106" s="5"/>
      <c r="G106" s="5"/>
      <c r="H106" s="5"/>
      <c r="I106" s="5"/>
      <c r="J106" s="5"/>
      <c r="K106" s="48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</row>
    <row r="107" spans="1:51" s="3" customFormat="1" ht="15">
      <c r="A107" s="6">
        <v>2033</v>
      </c>
      <c r="E107" s="5"/>
      <c r="F107" s="5"/>
      <c r="G107" s="5"/>
      <c r="H107" s="5"/>
      <c r="I107" s="5"/>
      <c r="J107" s="5"/>
      <c r="K107" s="48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</row>
    <row r="108" spans="1:51" s="3" customFormat="1" ht="15">
      <c r="A108" s="6">
        <v>2034</v>
      </c>
      <c r="E108" s="5"/>
      <c r="F108" s="5"/>
      <c r="G108" s="5"/>
      <c r="H108" s="5"/>
      <c r="I108" s="5"/>
      <c r="J108" s="5"/>
      <c r="K108" s="48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</row>
    <row r="109" spans="1:51" s="3" customFormat="1" ht="15">
      <c r="A109" s="6">
        <v>2035</v>
      </c>
      <c r="E109" s="5"/>
      <c r="F109" s="5"/>
      <c r="G109" s="5"/>
      <c r="H109" s="5"/>
      <c r="I109" s="5"/>
      <c r="J109" s="5"/>
      <c r="K109" s="48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</row>
    <row r="110" spans="1:51" s="3" customFormat="1" ht="15">
      <c r="A110" s="6">
        <v>2036</v>
      </c>
      <c r="E110" s="5"/>
      <c r="F110" s="5"/>
      <c r="G110" s="5"/>
      <c r="H110" s="5"/>
      <c r="I110" s="5"/>
      <c r="J110" s="5"/>
      <c r="K110" s="48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</row>
    <row r="111" spans="1:51" s="3" customFormat="1" ht="15">
      <c r="A111" s="6">
        <v>2037</v>
      </c>
      <c r="E111" s="5"/>
      <c r="F111" s="5"/>
      <c r="G111" s="5"/>
      <c r="H111" s="5"/>
      <c r="I111" s="5"/>
      <c r="J111" s="5"/>
      <c r="K111" s="48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</row>
    <row r="112" spans="1:51" s="3" customFormat="1" ht="15">
      <c r="A112" s="6">
        <v>2038</v>
      </c>
      <c r="E112" s="5"/>
      <c r="F112" s="5"/>
      <c r="G112" s="5"/>
      <c r="H112" s="5"/>
      <c r="I112" s="5"/>
      <c r="J112" s="5"/>
      <c r="K112" s="48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</row>
    <row r="113" spans="1:51" s="3" customFormat="1" ht="15">
      <c r="A113" s="6">
        <v>2039</v>
      </c>
      <c r="E113" s="5"/>
      <c r="F113" s="5"/>
      <c r="G113" s="5"/>
      <c r="H113" s="5"/>
      <c r="I113" s="5"/>
      <c r="J113" s="5"/>
      <c r="K113" s="48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</row>
    <row r="114" spans="1:51" s="3" customFormat="1" ht="15">
      <c r="A114" s="6">
        <v>2040</v>
      </c>
      <c r="E114" s="5"/>
      <c r="F114" s="5"/>
      <c r="G114" s="5"/>
      <c r="H114" s="5"/>
      <c r="I114" s="5"/>
      <c r="J114" s="5"/>
      <c r="K114" s="48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</row>
    <row r="115" spans="1:51" s="3" customFormat="1" ht="15">
      <c r="A115" s="6"/>
      <c r="E115" s="5"/>
      <c r="F115" s="5"/>
      <c r="G115" s="5"/>
      <c r="H115" s="5"/>
      <c r="I115" s="5"/>
      <c r="J115" s="5"/>
      <c r="K115" s="48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</row>
    <row r="116" spans="1:51" s="3" customFormat="1" ht="15">
      <c r="A116" s="6" t="s">
        <v>48</v>
      </c>
      <c r="E116" s="5"/>
      <c r="F116" s="5"/>
      <c r="G116" s="5"/>
      <c r="H116" s="5"/>
      <c r="I116" s="5"/>
      <c r="J116" s="5"/>
      <c r="K116" s="48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</row>
    <row r="117" spans="1:51" s="3" customFormat="1" ht="15">
      <c r="A117" s="6" t="s">
        <v>49</v>
      </c>
      <c r="E117" s="5"/>
      <c r="F117" s="5"/>
      <c r="G117" s="5"/>
      <c r="H117" s="5"/>
      <c r="I117" s="5"/>
      <c r="J117" s="5"/>
      <c r="K117" s="48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</row>
    <row r="118" spans="1:51" s="3" customFormat="1" ht="15">
      <c r="A118" s="6" t="s">
        <v>50</v>
      </c>
      <c r="E118" s="5"/>
      <c r="F118" s="5"/>
      <c r="G118" s="5"/>
      <c r="H118" s="5"/>
      <c r="I118" s="5"/>
      <c r="J118" s="5"/>
      <c r="K118" s="48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</row>
    <row r="119" spans="1:51" s="3" customFormat="1" ht="15">
      <c r="A119" s="6" t="s">
        <v>0</v>
      </c>
      <c r="E119" s="5"/>
      <c r="F119" s="5"/>
      <c r="G119" s="5"/>
      <c r="H119" s="5"/>
      <c r="I119" s="5"/>
      <c r="J119" s="5"/>
      <c r="K119" s="48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</row>
    <row r="120" spans="1:51" s="3" customFormat="1" ht="15">
      <c r="A120" s="6" t="s">
        <v>51</v>
      </c>
      <c r="E120" s="5"/>
      <c r="F120" s="5"/>
      <c r="G120" s="5"/>
      <c r="H120" s="5"/>
      <c r="I120" s="5"/>
      <c r="J120" s="5"/>
      <c r="K120" s="48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</row>
    <row r="121" spans="1:51" s="3" customFormat="1" ht="15">
      <c r="A121" s="6" t="s">
        <v>52</v>
      </c>
      <c r="E121" s="5"/>
      <c r="F121" s="5"/>
      <c r="G121" s="5"/>
      <c r="H121" s="5"/>
      <c r="I121" s="5"/>
      <c r="J121" s="5"/>
      <c r="K121" s="48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</row>
    <row r="122" spans="1:51" s="3" customFormat="1" ht="15">
      <c r="A122" s="6" t="s">
        <v>53</v>
      </c>
      <c r="E122" s="5"/>
      <c r="F122" s="5"/>
      <c r="G122" s="5"/>
      <c r="H122" s="5"/>
      <c r="I122" s="5"/>
      <c r="J122" s="5"/>
      <c r="K122" s="48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</row>
    <row r="123" spans="1:51" s="3" customFormat="1" ht="15">
      <c r="A123" s="6" t="s">
        <v>54</v>
      </c>
      <c r="E123" s="5"/>
      <c r="F123" s="5"/>
      <c r="G123" s="5"/>
      <c r="H123" s="5"/>
      <c r="I123" s="5"/>
      <c r="J123" s="5"/>
      <c r="K123" s="48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</row>
    <row r="124" spans="1:51" s="3" customFormat="1" ht="15">
      <c r="A124" s="6" t="s">
        <v>55</v>
      </c>
      <c r="E124" s="5"/>
      <c r="F124" s="5"/>
      <c r="G124" s="5"/>
      <c r="H124" s="5"/>
      <c r="I124" s="5"/>
      <c r="J124" s="5"/>
      <c r="K124" s="48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</row>
    <row r="125" spans="1:51" s="3" customFormat="1" ht="15">
      <c r="A125" s="6" t="s">
        <v>56</v>
      </c>
      <c r="E125" s="5"/>
      <c r="F125" s="5"/>
      <c r="G125" s="5"/>
      <c r="H125" s="5"/>
      <c r="I125" s="5"/>
      <c r="J125" s="5"/>
      <c r="K125" s="48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</row>
    <row r="126" spans="1:51" s="3" customFormat="1" ht="15">
      <c r="A126" s="6" t="s">
        <v>57</v>
      </c>
      <c r="E126" s="5"/>
      <c r="F126" s="5"/>
      <c r="G126" s="5"/>
      <c r="H126" s="5"/>
      <c r="I126" s="5"/>
      <c r="J126" s="5"/>
      <c r="K126" s="48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</row>
    <row r="127" spans="1:51" s="3" customFormat="1" ht="15">
      <c r="A127" s="6" t="s">
        <v>58</v>
      </c>
      <c r="E127" s="5"/>
      <c r="F127" s="5"/>
      <c r="G127" s="5"/>
      <c r="H127" s="5"/>
      <c r="I127" s="5"/>
      <c r="J127" s="5"/>
      <c r="K127" s="48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</row>
  </sheetData>
  <mergeCells count="7">
    <mergeCell ref="O2:P2"/>
    <mergeCell ref="C2:D2"/>
    <mergeCell ref="E2:F2"/>
    <mergeCell ref="G2:H2"/>
    <mergeCell ref="I2:J2"/>
    <mergeCell ref="K2:L2"/>
    <mergeCell ref="M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rowBreaks count="1" manualBreakCount="1">
    <brk id="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Y127"/>
  <sheetViews>
    <sheetView zoomScale="80" zoomScaleNormal="80" workbookViewId="0" topLeftCell="A1">
      <pane xSplit="2" ySplit="3" topLeftCell="E15" activePane="bottomRight" state="frozen"/>
      <selection pane="topRight" activeCell="C1" sqref="C1"/>
      <selection pane="bottomLeft" activeCell="A4" sqref="A4"/>
      <selection pane="bottomRight" activeCell="K6" sqref="K6:N47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4" width="15.421875" style="3" customWidth="1"/>
    <col min="5" max="10" width="15.421875" style="5" customWidth="1"/>
    <col min="11" max="11" width="15.421875" style="48" customWidth="1"/>
    <col min="12" max="16" width="15.421875" style="5" customWidth="1"/>
    <col min="17" max="16384" width="9.140625" style="5" customWidth="1"/>
  </cols>
  <sheetData>
    <row r="1" ht="15">
      <c r="A1" s="14" t="s">
        <v>102</v>
      </c>
    </row>
    <row r="2" spans="1:16" s="7" customFormat="1" ht="15" customHeight="1">
      <c r="A2" s="8"/>
      <c r="B2" s="9"/>
      <c r="C2" s="68" t="s">
        <v>85</v>
      </c>
      <c r="D2" s="69"/>
      <c r="E2" s="68" t="s">
        <v>86</v>
      </c>
      <c r="F2" s="69"/>
      <c r="G2" s="68" t="s">
        <v>92</v>
      </c>
      <c r="H2" s="69"/>
      <c r="I2" s="68" t="s">
        <v>88</v>
      </c>
      <c r="J2" s="69"/>
      <c r="K2" s="68" t="s">
        <v>89</v>
      </c>
      <c r="L2" s="69"/>
      <c r="M2" s="68" t="s">
        <v>90</v>
      </c>
      <c r="N2" s="70"/>
      <c r="O2" s="66" t="s">
        <v>91</v>
      </c>
      <c r="P2" s="67"/>
    </row>
    <row r="3" spans="1:16" s="7" customFormat="1" ht="15">
      <c r="A3" s="21"/>
      <c r="B3" s="22"/>
      <c r="C3" s="22" t="s">
        <v>93</v>
      </c>
      <c r="D3" s="22" t="s">
        <v>94</v>
      </c>
      <c r="E3" s="22" t="s">
        <v>93</v>
      </c>
      <c r="F3" s="22" t="s">
        <v>94</v>
      </c>
      <c r="G3" s="22" t="s">
        <v>93</v>
      </c>
      <c r="H3" s="22" t="s">
        <v>94</v>
      </c>
      <c r="I3" s="22" t="s">
        <v>93</v>
      </c>
      <c r="J3" s="22" t="s">
        <v>94</v>
      </c>
      <c r="K3" s="22" t="s">
        <v>93</v>
      </c>
      <c r="L3" s="22" t="s">
        <v>94</v>
      </c>
      <c r="M3" s="22" t="s">
        <v>93</v>
      </c>
      <c r="N3" s="23" t="s">
        <v>94</v>
      </c>
      <c r="O3" s="22" t="s">
        <v>95</v>
      </c>
      <c r="P3" s="23" t="s">
        <v>94</v>
      </c>
    </row>
    <row r="4" spans="1:46" s="1" customFormat="1" ht="15">
      <c r="A4" s="61" t="s">
        <v>59</v>
      </c>
      <c r="B4" s="10" t="s">
        <v>1</v>
      </c>
      <c r="C4" s="27">
        <f>C5+C22</f>
        <v>33313.009</v>
      </c>
      <c r="D4" s="27"/>
      <c r="E4" s="15">
        <v>26267</v>
      </c>
      <c r="F4" s="15">
        <v>0</v>
      </c>
      <c r="G4" s="27">
        <f aca="true" t="shared" si="0" ref="G4:H4">G5+G22</f>
        <v>6459</v>
      </c>
      <c r="H4" s="27">
        <f t="shared" si="0"/>
        <v>16</v>
      </c>
      <c r="I4" s="32">
        <f>SUM(I5,I22,I29)</f>
        <v>5880</v>
      </c>
      <c r="J4" s="36">
        <v>0</v>
      </c>
      <c r="K4" s="15">
        <v>10643.52</v>
      </c>
      <c r="L4" s="15"/>
      <c r="M4" s="15"/>
      <c r="N4" s="15"/>
      <c r="O4" s="15">
        <f>C4+E4+G4+I4+K4+M4</f>
        <v>82562.529</v>
      </c>
      <c r="P4" s="16">
        <f>D4+F4+H4+J4+L4+N4</f>
        <v>16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s="2" customFormat="1" ht="15">
      <c r="A5" s="61" t="s">
        <v>60</v>
      </c>
      <c r="B5" s="10" t="s">
        <v>2</v>
      </c>
      <c r="C5" s="27">
        <f>C6+C12</f>
        <v>29259.666999999998</v>
      </c>
      <c r="D5" s="27"/>
      <c r="E5" s="15">
        <v>26267</v>
      </c>
      <c r="F5" s="15">
        <v>0</v>
      </c>
      <c r="G5" s="27">
        <f aca="true" t="shared" si="1" ref="G5:H5">SUM(G6,G18,G12)</f>
        <v>4961</v>
      </c>
      <c r="H5" s="27">
        <f t="shared" si="1"/>
        <v>0</v>
      </c>
      <c r="I5" s="32">
        <f>SUM(I12,I6)</f>
        <v>2261</v>
      </c>
      <c r="J5" s="36">
        <v>0</v>
      </c>
      <c r="K5" s="15">
        <v>10643.52</v>
      </c>
      <c r="L5" s="15"/>
      <c r="M5" s="15"/>
      <c r="N5" s="15"/>
      <c r="O5" s="15">
        <f aca="true" t="shared" si="2" ref="O5:O45">C5+E5+G5+I5+K5+M5</f>
        <v>73392.187</v>
      </c>
      <c r="P5" s="16">
        <f aca="true" t="shared" si="3" ref="P5:P45">D5+F5+H5+J5+L5+N5</f>
        <v>0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spans="1:46" s="1" customFormat="1" ht="15">
      <c r="A6" s="62" t="s">
        <v>61</v>
      </c>
      <c r="B6" s="13" t="s">
        <v>3</v>
      </c>
      <c r="C6" s="27">
        <f>SUM(C7:C11)</f>
        <v>28713.686999999998</v>
      </c>
      <c r="D6" s="27"/>
      <c r="E6" s="17">
        <v>25854</v>
      </c>
      <c r="F6" s="17">
        <v>0</v>
      </c>
      <c r="G6" s="27">
        <f aca="true" t="shared" si="4" ref="G6:H6">SUM(G7:G11)</f>
        <v>4893</v>
      </c>
      <c r="H6" s="27">
        <f t="shared" si="4"/>
        <v>0</v>
      </c>
      <c r="I6" s="32">
        <f>SUM(I7:I11)</f>
        <v>2227</v>
      </c>
      <c r="J6" s="36">
        <v>0</v>
      </c>
      <c r="K6" s="30">
        <f>K7+K24</f>
        <v>6601.456</v>
      </c>
      <c r="L6" s="15"/>
      <c r="M6" s="15"/>
      <c r="N6" s="15"/>
      <c r="O6" s="15">
        <f t="shared" si="2"/>
        <v>68289.143</v>
      </c>
      <c r="P6" s="16">
        <f t="shared" si="3"/>
        <v>0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s="1" customFormat="1" ht="15">
      <c r="A7" s="62" t="s">
        <v>62</v>
      </c>
      <c r="B7" s="13" t="s">
        <v>4</v>
      </c>
      <c r="C7" s="11">
        <v>23215.289</v>
      </c>
      <c r="D7" s="11"/>
      <c r="E7" s="17">
        <v>16684</v>
      </c>
      <c r="F7" s="17">
        <v>0</v>
      </c>
      <c r="G7" s="11">
        <v>4893</v>
      </c>
      <c r="H7" s="11"/>
      <c r="I7" s="11">
        <v>2146</v>
      </c>
      <c r="J7" s="37">
        <v>0</v>
      </c>
      <c r="K7" s="30">
        <f>K8+K14</f>
        <v>5883.236</v>
      </c>
      <c r="L7" s="15"/>
      <c r="M7" s="15"/>
      <c r="N7" s="15"/>
      <c r="O7" s="15">
        <f t="shared" si="2"/>
        <v>52821.525</v>
      </c>
      <c r="P7" s="16">
        <f t="shared" si="3"/>
        <v>0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46" s="1" customFormat="1" ht="15">
      <c r="A8" s="62" t="s">
        <v>63</v>
      </c>
      <c r="B8" s="13" t="s">
        <v>5</v>
      </c>
      <c r="C8" s="11"/>
      <c r="D8" s="11"/>
      <c r="E8" s="17">
        <v>0</v>
      </c>
      <c r="F8" s="17">
        <v>0</v>
      </c>
      <c r="G8" s="47"/>
      <c r="H8" s="11"/>
      <c r="I8" s="11">
        <v>0</v>
      </c>
      <c r="J8" s="37">
        <v>0</v>
      </c>
      <c r="K8" s="30">
        <f>K9</f>
        <v>5842.65</v>
      </c>
      <c r="L8" s="17"/>
      <c r="M8" s="17"/>
      <c r="N8" s="17"/>
      <c r="O8" s="15">
        <f t="shared" si="2"/>
        <v>5842.65</v>
      </c>
      <c r="P8" s="16">
        <f t="shared" si="3"/>
        <v>0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</row>
    <row r="9" spans="1:46" s="1" customFormat="1" ht="15">
      <c r="A9" s="62" t="s">
        <v>64</v>
      </c>
      <c r="B9" s="13" t="s">
        <v>6</v>
      </c>
      <c r="C9" s="11">
        <v>5398.014</v>
      </c>
      <c r="D9" s="11"/>
      <c r="E9" s="17">
        <v>3315</v>
      </c>
      <c r="F9" s="17">
        <v>0</v>
      </c>
      <c r="G9" s="11"/>
      <c r="H9" s="11"/>
      <c r="I9" s="11">
        <v>68</v>
      </c>
      <c r="J9" s="37">
        <v>0</v>
      </c>
      <c r="K9" s="31">
        <v>5842.65</v>
      </c>
      <c r="L9" s="17"/>
      <c r="M9" s="17"/>
      <c r="N9" s="17"/>
      <c r="O9" s="15">
        <f t="shared" si="2"/>
        <v>14623.663999999999</v>
      </c>
      <c r="P9" s="16">
        <f t="shared" si="3"/>
        <v>0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6" s="1" customFormat="1" ht="15">
      <c r="A10" s="62" t="s">
        <v>65</v>
      </c>
      <c r="B10" s="13" t="s">
        <v>7</v>
      </c>
      <c r="C10" s="11"/>
      <c r="D10" s="11"/>
      <c r="E10" s="17">
        <v>5855</v>
      </c>
      <c r="F10" s="17">
        <v>0</v>
      </c>
      <c r="G10" s="47"/>
      <c r="H10" s="11"/>
      <c r="I10" s="11">
        <v>13</v>
      </c>
      <c r="J10" s="37">
        <v>0</v>
      </c>
      <c r="K10" s="31"/>
      <c r="L10" s="17"/>
      <c r="M10" s="17"/>
      <c r="N10" s="17"/>
      <c r="O10" s="15">
        <f t="shared" si="2"/>
        <v>5868</v>
      </c>
      <c r="P10" s="16">
        <f t="shared" si="3"/>
        <v>0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1" spans="1:46" s="1" customFormat="1" ht="15">
      <c r="A11" s="62" t="s">
        <v>66</v>
      </c>
      <c r="B11" s="13" t="s">
        <v>8</v>
      </c>
      <c r="C11" s="11">
        <v>100.384</v>
      </c>
      <c r="D11" s="11"/>
      <c r="E11" s="17">
        <v>0</v>
      </c>
      <c r="F11" s="17">
        <v>0</v>
      </c>
      <c r="G11" s="47"/>
      <c r="H11" s="11"/>
      <c r="I11" s="11">
        <v>0</v>
      </c>
      <c r="J11" s="37">
        <v>0</v>
      </c>
      <c r="K11" s="31"/>
      <c r="L11" s="17"/>
      <c r="M11" s="17"/>
      <c r="N11" s="17"/>
      <c r="O11" s="15">
        <f t="shared" si="2"/>
        <v>100.384</v>
      </c>
      <c r="P11" s="16">
        <f t="shared" si="3"/>
        <v>0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s="1" customFormat="1" ht="15">
      <c r="A12" s="62" t="s">
        <v>67</v>
      </c>
      <c r="B12" s="13" t="s">
        <v>9</v>
      </c>
      <c r="C12" s="27">
        <f>SUM(C13:C17)</f>
        <v>545.98</v>
      </c>
      <c r="D12" s="27"/>
      <c r="E12" s="17">
        <v>413</v>
      </c>
      <c r="F12" s="17">
        <v>0</v>
      </c>
      <c r="G12" s="46">
        <f aca="true" t="shared" si="5" ref="G12:H12">SUM(G13:G17)</f>
        <v>68</v>
      </c>
      <c r="H12" s="46">
        <f t="shared" si="5"/>
        <v>0</v>
      </c>
      <c r="I12" s="34">
        <f>SUM(I17,I14)</f>
        <v>34</v>
      </c>
      <c r="J12" s="36">
        <f>SUM(J13:J15)</f>
        <v>0</v>
      </c>
      <c r="K12" s="31"/>
      <c r="L12" s="17"/>
      <c r="M12" s="17"/>
      <c r="N12" s="17"/>
      <c r="O12" s="15">
        <f t="shared" si="2"/>
        <v>1060.98</v>
      </c>
      <c r="P12" s="16">
        <f t="shared" si="3"/>
        <v>0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</row>
    <row r="13" spans="1:46" s="1" customFormat="1" ht="15">
      <c r="A13" s="62" t="s">
        <v>68</v>
      </c>
      <c r="B13" s="13" t="s">
        <v>10</v>
      </c>
      <c r="C13" s="11"/>
      <c r="D13" s="11"/>
      <c r="E13" s="17">
        <v>0</v>
      </c>
      <c r="F13" s="17">
        <v>0</v>
      </c>
      <c r="G13" s="47"/>
      <c r="H13" s="11"/>
      <c r="I13" s="11">
        <v>0</v>
      </c>
      <c r="J13" s="37">
        <v>0</v>
      </c>
      <c r="K13" s="31"/>
      <c r="L13" s="17"/>
      <c r="M13" s="17"/>
      <c r="N13" s="17"/>
      <c r="O13" s="15">
        <f t="shared" si="2"/>
        <v>0</v>
      </c>
      <c r="P13" s="16">
        <f t="shared" si="3"/>
        <v>0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</row>
    <row r="14" spans="1:46" s="1" customFormat="1" ht="15">
      <c r="A14" s="62" t="s">
        <v>69</v>
      </c>
      <c r="B14" s="13" t="s">
        <v>11</v>
      </c>
      <c r="C14" s="11">
        <v>415.361</v>
      </c>
      <c r="D14" s="11"/>
      <c r="E14" s="17">
        <v>413</v>
      </c>
      <c r="F14" s="17">
        <v>0</v>
      </c>
      <c r="G14" s="11">
        <v>12</v>
      </c>
      <c r="H14" s="11"/>
      <c r="I14" s="11">
        <v>5</v>
      </c>
      <c r="J14" s="37">
        <v>0</v>
      </c>
      <c r="K14" s="30">
        <f>SUM(K15:K19)</f>
        <v>40.586</v>
      </c>
      <c r="L14" s="17"/>
      <c r="M14" s="17"/>
      <c r="N14" s="17"/>
      <c r="O14" s="15">
        <f t="shared" si="2"/>
        <v>885.947</v>
      </c>
      <c r="P14" s="16">
        <f t="shared" si="3"/>
        <v>0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</row>
    <row r="15" spans="1:46" s="1" customFormat="1" ht="15">
      <c r="A15" s="62" t="s">
        <v>70</v>
      </c>
      <c r="B15" s="13" t="s">
        <v>12</v>
      </c>
      <c r="C15" s="11"/>
      <c r="D15" s="11"/>
      <c r="E15" s="17">
        <v>0</v>
      </c>
      <c r="F15" s="17">
        <v>0</v>
      </c>
      <c r="G15" s="47"/>
      <c r="H15" s="11"/>
      <c r="I15" s="11">
        <v>0</v>
      </c>
      <c r="J15" s="37">
        <v>0</v>
      </c>
      <c r="K15" s="31"/>
      <c r="L15" s="17"/>
      <c r="M15" s="17"/>
      <c r="N15" s="17"/>
      <c r="O15" s="15">
        <f t="shared" si="2"/>
        <v>0</v>
      </c>
      <c r="P15" s="16">
        <f t="shared" si="3"/>
        <v>0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6" spans="1:46" s="1" customFormat="1" ht="15">
      <c r="A16" s="62" t="s">
        <v>71</v>
      </c>
      <c r="B16" s="13" t="s">
        <v>13</v>
      </c>
      <c r="C16" s="11"/>
      <c r="D16" s="11"/>
      <c r="E16" s="17">
        <v>0</v>
      </c>
      <c r="F16" s="17">
        <v>0</v>
      </c>
      <c r="G16" s="47"/>
      <c r="H16" s="11"/>
      <c r="I16" s="11">
        <v>0</v>
      </c>
      <c r="J16" s="37">
        <v>0</v>
      </c>
      <c r="K16" s="31">
        <v>40.586</v>
      </c>
      <c r="L16" s="17"/>
      <c r="M16" s="17"/>
      <c r="N16" s="17"/>
      <c r="O16" s="15">
        <f t="shared" si="2"/>
        <v>40.586</v>
      </c>
      <c r="P16" s="16">
        <f t="shared" si="3"/>
        <v>0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spans="1:46" s="1" customFormat="1" ht="15">
      <c r="A17" s="62" t="s">
        <v>72</v>
      </c>
      <c r="B17" s="13" t="s">
        <v>14</v>
      </c>
      <c r="C17" s="11">
        <v>130.619</v>
      </c>
      <c r="D17" s="11"/>
      <c r="E17" s="17">
        <v>0</v>
      </c>
      <c r="F17" s="17">
        <v>0</v>
      </c>
      <c r="G17" s="11">
        <v>56</v>
      </c>
      <c r="H17" s="11"/>
      <c r="I17" s="11">
        <v>29</v>
      </c>
      <c r="J17" s="37">
        <v>0</v>
      </c>
      <c r="K17" s="31"/>
      <c r="L17" s="17"/>
      <c r="M17" s="17"/>
      <c r="N17" s="17"/>
      <c r="O17" s="15">
        <f t="shared" si="2"/>
        <v>215.619</v>
      </c>
      <c r="P17" s="16">
        <f t="shared" si="3"/>
        <v>0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spans="1:46" s="1" customFormat="1" ht="15">
      <c r="A18" s="62" t="s">
        <v>73</v>
      </c>
      <c r="B18" s="13" t="s">
        <v>15</v>
      </c>
      <c r="C18" s="27"/>
      <c r="D18" s="27"/>
      <c r="E18" s="17">
        <v>0</v>
      </c>
      <c r="F18" s="17">
        <v>0</v>
      </c>
      <c r="G18" s="27">
        <f aca="true" t="shared" si="6" ref="G18:H18">SUM(G19:G21)</f>
        <v>0</v>
      </c>
      <c r="H18" s="27">
        <f t="shared" si="6"/>
        <v>0</v>
      </c>
      <c r="I18" s="27">
        <v>0</v>
      </c>
      <c r="J18" s="36">
        <f>SUM(J19:J21)</f>
        <v>0</v>
      </c>
      <c r="K18" s="31"/>
      <c r="L18" s="17"/>
      <c r="M18" s="17"/>
      <c r="N18" s="17"/>
      <c r="O18" s="15">
        <f t="shared" si="2"/>
        <v>0</v>
      </c>
      <c r="P18" s="16">
        <f t="shared" si="3"/>
        <v>0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</row>
    <row r="19" spans="1:46" s="1" customFormat="1" ht="15">
      <c r="A19" s="62" t="s">
        <v>74</v>
      </c>
      <c r="B19" s="13" t="s">
        <v>16</v>
      </c>
      <c r="C19" s="11"/>
      <c r="D19" s="11"/>
      <c r="E19" s="17">
        <v>0</v>
      </c>
      <c r="F19" s="17">
        <v>0</v>
      </c>
      <c r="G19" s="47"/>
      <c r="H19" s="11"/>
      <c r="I19" s="11">
        <v>0</v>
      </c>
      <c r="J19" s="37">
        <f>0</f>
        <v>0</v>
      </c>
      <c r="K19" s="31">
        <v>0</v>
      </c>
      <c r="L19" s="17"/>
      <c r="M19" s="17"/>
      <c r="N19" s="17"/>
      <c r="O19" s="15">
        <f t="shared" si="2"/>
        <v>0</v>
      </c>
      <c r="P19" s="16">
        <f t="shared" si="3"/>
        <v>0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</row>
    <row r="20" spans="1:46" s="1" customFormat="1" ht="15">
      <c r="A20" s="62" t="s">
        <v>75</v>
      </c>
      <c r="B20" s="13" t="s">
        <v>17</v>
      </c>
      <c r="C20" s="11"/>
      <c r="D20" s="11"/>
      <c r="E20" s="17">
        <v>0</v>
      </c>
      <c r="F20" s="17">
        <v>0</v>
      </c>
      <c r="G20" s="47"/>
      <c r="H20" s="11"/>
      <c r="I20" s="11">
        <v>0</v>
      </c>
      <c r="J20" s="37">
        <f>0</f>
        <v>0</v>
      </c>
      <c r="K20" s="30"/>
      <c r="L20" s="17"/>
      <c r="M20" s="17"/>
      <c r="N20" s="17"/>
      <c r="O20" s="15">
        <f t="shared" si="2"/>
        <v>0</v>
      </c>
      <c r="P20" s="16">
        <f t="shared" si="3"/>
        <v>0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</row>
    <row r="21" spans="1:46" s="1" customFormat="1" ht="15">
      <c r="A21" s="63" t="s">
        <v>76</v>
      </c>
      <c r="B21" s="13" t="s">
        <v>18</v>
      </c>
      <c r="C21" s="11"/>
      <c r="D21" s="11"/>
      <c r="E21" s="17">
        <v>0</v>
      </c>
      <c r="F21" s="17">
        <v>0</v>
      </c>
      <c r="G21" s="47"/>
      <c r="H21" s="11"/>
      <c r="I21" s="11">
        <v>0</v>
      </c>
      <c r="J21" s="37">
        <f>0</f>
        <v>0</v>
      </c>
      <c r="K21" s="31"/>
      <c r="L21" s="17"/>
      <c r="M21" s="17"/>
      <c r="N21" s="17"/>
      <c r="O21" s="15">
        <f t="shared" si="2"/>
        <v>0</v>
      </c>
      <c r="P21" s="16">
        <f t="shared" si="3"/>
        <v>0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</row>
    <row r="22" spans="1:46" s="2" customFormat="1" ht="15">
      <c r="A22" s="64" t="s">
        <v>60</v>
      </c>
      <c r="B22" s="10" t="s">
        <v>19</v>
      </c>
      <c r="C22" s="27">
        <f>C23+C29</f>
        <v>4053.3419999999996</v>
      </c>
      <c r="D22" s="27"/>
      <c r="E22" s="15">
        <v>0</v>
      </c>
      <c r="F22" s="15">
        <v>0</v>
      </c>
      <c r="G22" s="27">
        <f aca="true" t="shared" si="7" ref="G22:H22">SUM(G23,G29,G35)</f>
        <v>1498</v>
      </c>
      <c r="H22" s="27">
        <f t="shared" si="7"/>
        <v>16</v>
      </c>
      <c r="I22" s="28">
        <f>SUM(I23,I35)</f>
        <v>3513</v>
      </c>
      <c r="J22" s="38">
        <f aca="true" t="shared" si="8" ref="J22">J23+J35</f>
        <v>0</v>
      </c>
      <c r="K22" s="31"/>
      <c r="L22" s="17"/>
      <c r="M22" s="17"/>
      <c r="N22" s="17"/>
      <c r="O22" s="15">
        <f t="shared" si="2"/>
        <v>9064.342</v>
      </c>
      <c r="P22" s="16">
        <f t="shared" si="3"/>
        <v>16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</row>
    <row r="23" spans="1:46" s="1" customFormat="1" ht="15">
      <c r="A23" s="62" t="s">
        <v>62</v>
      </c>
      <c r="B23" s="13" t="s">
        <v>20</v>
      </c>
      <c r="C23" s="27">
        <f>SUM(C24:C28)</f>
        <v>3701.537</v>
      </c>
      <c r="D23" s="27"/>
      <c r="E23" s="17">
        <v>0</v>
      </c>
      <c r="F23" s="17">
        <v>0</v>
      </c>
      <c r="G23" s="27">
        <f aca="true" t="shared" si="9" ref="G23:J23">SUM(G24:G28)</f>
        <v>1498</v>
      </c>
      <c r="H23" s="27">
        <f t="shared" si="9"/>
        <v>0</v>
      </c>
      <c r="I23" s="28">
        <f t="shared" si="9"/>
        <v>3513</v>
      </c>
      <c r="J23" s="36">
        <f t="shared" si="9"/>
        <v>0</v>
      </c>
      <c r="K23" s="31"/>
      <c r="L23" s="17"/>
      <c r="M23" s="17"/>
      <c r="N23" s="17"/>
      <c r="O23" s="15">
        <f t="shared" si="2"/>
        <v>8712.537</v>
      </c>
      <c r="P23" s="16">
        <f t="shared" si="3"/>
        <v>0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</row>
    <row r="24" spans="1:46" s="1" customFormat="1" ht="15">
      <c r="A24" s="62" t="s">
        <v>63</v>
      </c>
      <c r="B24" s="13" t="s">
        <v>21</v>
      </c>
      <c r="C24" s="11"/>
      <c r="D24" s="11"/>
      <c r="E24" s="17">
        <v>0</v>
      </c>
      <c r="F24" s="17">
        <v>0</v>
      </c>
      <c r="G24" s="47"/>
      <c r="H24" s="11"/>
      <c r="I24" s="11">
        <v>0</v>
      </c>
      <c r="J24" s="37">
        <v>0</v>
      </c>
      <c r="K24" s="30">
        <f>K25+K31</f>
        <v>718.22</v>
      </c>
      <c r="L24" s="15"/>
      <c r="M24" s="15"/>
      <c r="N24" s="15"/>
      <c r="O24" s="15">
        <f t="shared" si="2"/>
        <v>718.22</v>
      </c>
      <c r="P24" s="16">
        <f t="shared" si="3"/>
        <v>0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</row>
    <row r="25" spans="1:46" s="1" customFormat="1" ht="15">
      <c r="A25" s="62" t="s">
        <v>64</v>
      </c>
      <c r="B25" s="13" t="s">
        <v>22</v>
      </c>
      <c r="C25" s="11">
        <v>3701.537</v>
      </c>
      <c r="D25" s="11"/>
      <c r="E25" s="17">
        <v>0</v>
      </c>
      <c r="F25" s="17">
        <v>0</v>
      </c>
      <c r="G25" s="11">
        <v>1498</v>
      </c>
      <c r="H25" s="11"/>
      <c r="I25" s="11">
        <v>3513</v>
      </c>
      <c r="J25" s="37">
        <v>0</v>
      </c>
      <c r="K25" s="30">
        <f>K27</f>
        <v>718.22</v>
      </c>
      <c r="L25" s="17"/>
      <c r="M25" s="17"/>
      <c r="N25" s="17"/>
      <c r="O25" s="15">
        <f t="shared" si="2"/>
        <v>9430.757</v>
      </c>
      <c r="P25" s="16">
        <f t="shared" si="3"/>
        <v>0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</row>
    <row r="26" spans="1:46" s="1" customFormat="1" ht="15">
      <c r="A26" s="62" t="s">
        <v>65</v>
      </c>
      <c r="B26" s="13" t="s">
        <v>23</v>
      </c>
      <c r="C26" s="11"/>
      <c r="D26" s="11"/>
      <c r="E26" s="17">
        <v>0</v>
      </c>
      <c r="F26" s="17">
        <v>0</v>
      </c>
      <c r="G26" s="47"/>
      <c r="H26" s="11"/>
      <c r="I26" s="11">
        <v>0</v>
      </c>
      <c r="J26" s="37">
        <v>0</v>
      </c>
      <c r="K26" s="31"/>
      <c r="L26" s="17"/>
      <c r="M26" s="17"/>
      <c r="N26" s="17"/>
      <c r="O26" s="15">
        <f t="shared" si="2"/>
        <v>0</v>
      </c>
      <c r="P26" s="16">
        <f t="shared" si="3"/>
        <v>0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</row>
    <row r="27" spans="1:46" s="1" customFormat="1" ht="15">
      <c r="A27" s="62" t="s">
        <v>66</v>
      </c>
      <c r="B27" s="13" t="s">
        <v>24</v>
      </c>
      <c r="C27" s="11"/>
      <c r="D27" s="11"/>
      <c r="E27" s="17">
        <v>0</v>
      </c>
      <c r="F27" s="17">
        <v>0</v>
      </c>
      <c r="G27" s="47"/>
      <c r="H27" s="11"/>
      <c r="I27" s="11">
        <v>0</v>
      </c>
      <c r="J27" s="37">
        <v>0</v>
      </c>
      <c r="K27" s="31">
        <v>718.22</v>
      </c>
      <c r="L27" s="17"/>
      <c r="M27" s="17"/>
      <c r="N27" s="17"/>
      <c r="O27" s="15">
        <f t="shared" si="2"/>
        <v>718.22</v>
      </c>
      <c r="P27" s="16">
        <f t="shared" si="3"/>
        <v>0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</row>
    <row r="28" spans="1:46" s="1" customFormat="1" ht="15">
      <c r="A28" s="62" t="s">
        <v>67</v>
      </c>
      <c r="B28" s="13" t="s">
        <v>25</v>
      </c>
      <c r="C28" s="11"/>
      <c r="D28" s="11"/>
      <c r="E28" s="17">
        <v>0</v>
      </c>
      <c r="F28" s="17">
        <v>0</v>
      </c>
      <c r="G28" s="47"/>
      <c r="H28" s="11"/>
      <c r="I28" s="11">
        <v>0</v>
      </c>
      <c r="J28" s="37">
        <v>0</v>
      </c>
      <c r="K28" s="31"/>
      <c r="L28" s="17"/>
      <c r="M28" s="17"/>
      <c r="N28" s="17"/>
      <c r="O28" s="15">
        <f t="shared" si="2"/>
        <v>0</v>
      </c>
      <c r="P28" s="16">
        <f t="shared" si="3"/>
        <v>0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</row>
    <row r="29" spans="1:46" s="1" customFormat="1" ht="15">
      <c r="A29" s="62" t="s">
        <v>68</v>
      </c>
      <c r="B29" s="13" t="s">
        <v>26</v>
      </c>
      <c r="C29" s="27">
        <f>SUM(C30:C34)</f>
        <v>351.80499999999995</v>
      </c>
      <c r="D29" s="27"/>
      <c r="E29" s="17">
        <v>0</v>
      </c>
      <c r="F29" s="17">
        <v>0</v>
      </c>
      <c r="G29" s="27">
        <f aca="true" t="shared" si="10" ref="G29:H29">SUM(G30:G34)</f>
        <v>0</v>
      </c>
      <c r="H29" s="27">
        <f t="shared" si="10"/>
        <v>0</v>
      </c>
      <c r="I29" s="28">
        <f>SUM(I30:I34)</f>
        <v>106</v>
      </c>
      <c r="J29" s="36">
        <f>SUM(J30:J32)</f>
        <v>0</v>
      </c>
      <c r="K29" s="31"/>
      <c r="L29" s="17"/>
      <c r="M29" s="17"/>
      <c r="N29" s="17"/>
      <c r="O29" s="15">
        <f t="shared" si="2"/>
        <v>457.80499999999995</v>
      </c>
      <c r="P29" s="16">
        <f t="shared" si="3"/>
        <v>0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</row>
    <row r="30" spans="1:46" s="1" customFormat="1" ht="15">
      <c r="A30" s="62" t="s">
        <v>69</v>
      </c>
      <c r="B30" s="13" t="s">
        <v>27</v>
      </c>
      <c r="C30" s="11"/>
      <c r="D30" s="11"/>
      <c r="E30" s="17">
        <v>0</v>
      </c>
      <c r="F30" s="17">
        <v>0</v>
      </c>
      <c r="G30" s="47"/>
      <c r="H30" s="11"/>
      <c r="I30" s="11">
        <v>0</v>
      </c>
      <c r="J30" s="37">
        <v>0</v>
      </c>
      <c r="K30" s="31"/>
      <c r="L30" s="17"/>
      <c r="M30" s="17"/>
      <c r="N30" s="17"/>
      <c r="O30" s="15">
        <f t="shared" si="2"/>
        <v>0</v>
      </c>
      <c r="P30" s="16">
        <f t="shared" si="3"/>
        <v>0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</row>
    <row r="31" spans="1:46" s="1" customFormat="1" ht="15">
      <c r="A31" s="62" t="s">
        <v>70</v>
      </c>
      <c r="B31" s="13" t="s">
        <v>28</v>
      </c>
      <c r="C31" s="11">
        <v>295.078</v>
      </c>
      <c r="D31" s="11"/>
      <c r="E31" s="17">
        <v>0</v>
      </c>
      <c r="F31" s="17">
        <v>0</v>
      </c>
      <c r="G31" s="47"/>
      <c r="H31" s="11"/>
      <c r="I31" s="11">
        <v>106</v>
      </c>
      <c r="J31" s="37">
        <v>0</v>
      </c>
      <c r="K31" s="30">
        <v>0</v>
      </c>
      <c r="L31" s="17"/>
      <c r="M31" s="17"/>
      <c r="N31" s="17"/>
      <c r="O31" s="15">
        <f t="shared" si="2"/>
        <v>401.078</v>
      </c>
      <c r="P31" s="16">
        <f t="shared" si="3"/>
        <v>0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6" s="1" customFormat="1" ht="15">
      <c r="A32" s="62" t="s">
        <v>71</v>
      </c>
      <c r="B32" s="13" t="s">
        <v>29</v>
      </c>
      <c r="C32" s="11"/>
      <c r="D32" s="11"/>
      <c r="E32" s="17">
        <v>0</v>
      </c>
      <c r="F32" s="17">
        <v>0</v>
      </c>
      <c r="G32" s="47"/>
      <c r="H32" s="11"/>
      <c r="I32" s="11">
        <v>0</v>
      </c>
      <c r="J32" s="37">
        <v>0</v>
      </c>
      <c r="K32" s="31">
        <v>0</v>
      </c>
      <c r="L32" s="17"/>
      <c r="M32" s="17"/>
      <c r="N32" s="17"/>
      <c r="O32" s="15">
        <f t="shared" si="2"/>
        <v>0</v>
      </c>
      <c r="P32" s="16">
        <f t="shared" si="3"/>
        <v>0</v>
      </c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</row>
    <row r="33" spans="1:46" s="1" customFormat="1" ht="15">
      <c r="A33" s="62" t="s">
        <v>72</v>
      </c>
      <c r="B33" s="13" t="s">
        <v>30</v>
      </c>
      <c r="C33" s="11"/>
      <c r="D33" s="11"/>
      <c r="E33" s="17">
        <v>0</v>
      </c>
      <c r="F33" s="17">
        <v>0</v>
      </c>
      <c r="G33" s="47"/>
      <c r="H33" s="11"/>
      <c r="I33" s="11">
        <v>0</v>
      </c>
      <c r="J33" s="37">
        <v>0</v>
      </c>
      <c r="K33" s="31">
        <v>0</v>
      </c>
      <c r="L33" s="17"/>
      <c r="M33" s="17"/>
      <c r="N33" s="17"/>
      <c r="O33" s="15">
        <f t="shared" si="2"/>
        <v>0</v>
      </c>
      <c r="P33" s="16">
        <f t="shared" si="3"/>
        <v>0</v>
      </c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</row>
    <row r="34" spans="1:46" s="1" customFormat="1" ht="15">
      <c r="A34" s="62" t="s">
        <v>73</v>
      </c>
      <c r="B34" s="13" t="s">
        <v>31</v>
      </c>
      <c r="C34" s="11">
        <v>56.727</v>
      </c>
      <c r="D34" s="11"/>
      <c r="E34" s="17">
        <v>0</v>
      </c>
      <c r="F34" s="17">
        <v>0</v>
      </c>
      <c r="G34" s="47"/>
      <c r="H34" s="11"/>
      <c r="I34" s="11">
        <v>0</v>
      </c>
      <c r="J34" s="37">
        <v>0</v>
      </c>
      <c r="K34" s="31"/>
      <c r="L34" s="17"/>
      <c r="M34" s="17"/>
      <c r="N34" s="17"/>
      <c r="O34" s="15">
        <f t="shared" si="2"/>
        <v>56.727</v>
      </c>
      <c r="P34" s="16">
        <f t="shared" si="3"/>
        <v>0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</row>
    <row r="35" spans="1:46" s="1" customFormat="1" ht="15">
      <c r="A35" s="62" t="s">
        <v>74</v>
      </c>
      <c r="B35" s="13" t="s">
        <v>32</v>
      </c>
      <c r="C35" s="27"/>
      <c r="D35" s="27"/>
      <c r="E35" s="17">
        <v>0</v>
      </c>
      <c r="F35" s="17">
        <v>0</v>
      </c>
      <c r="G35" s="27">
        <f aca="true" t="shared" si="11" ref="G35:H35">SUM(G36:G38)</f>
        <v>0</v>
      </c>
      <c r="H35" s="27">
        <f t="shared" si="11"/>
        <v>16</v>
      </c>
      <c r="I35" s="27">
        <v>0</v>
      </c>
      <c r="J35" s="36">
        <f>SUM(J36:J38)</f>
        <v>0</v>
      </c>
      <c r="K35" s="31"/>
      <c r="L35" s="17"/>
      <c r="M35" s="17"/>
      <c r="N35" s="17"/>
      <c r="O35" s="15">
        <f t="shared" si="2"/>
        <v>0</v>
      </c>
      <c r="P35" s="16">
        <f t="shared" si="3"/>
        <v>16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</row>
    <row r="36" spans="1:46" s="1" customFormat="1" ht="15">
      <c r="A36" s="63" t="s">
        <v>77</v>
      </c>
      <c r="B36" s="13" t="s">
        <v>33</v>
      </c>
      <c r="C36" s="11"/>
      <c r="D36" s="11"/>
      <c r="E36" s="17">
        <v>0</v>
      </c>
      <c r="F36" s="17">
        <v>0</v>
      </c>
      <c r="G36" s="47"/>
      <c r="H36" s="11">
        <v>16</v>
      </c>
      <c r="I36" s="11">
        <v>0</v>
      </c>
      <c r="J36" s="37">
        <v>0</v>
      </c>
      <c r="K36" s="31">
        <v>0</v>
      </c>
      <c r="L36" s="17"/>
      <c r="M36" s="17"/>
      <c r="N36" s="17"/>
      <c r="O36" s="15">
        <f t="shared" si="2"/>
        <v>0</v>
      </c>
      <c r="P36" s="16">
        <f t="shared" si="3"/>
        <v>16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</row>
    <row r="37" spans="1:46" s="1" customFormat="1" ht="15">
      <c r="A37" s="62" t="s">
        <v>75</v>
      </c>
      <c r="B37" s="13" t="s">
        <v>34</v>
      </c>
      <c r="C37" s="11"/>
      <c r="D37" s="11">
        <v>27.666</v>
      </c>
      <c r="E37" s="17">
        <v>0</v>
      </c>
      <c r="F37" s="17">
        <v>0</v>
      </c>
      <c r="G37" s="47"/>
      <c r="H37" s="11"/>
      <c r="I37" s="11">
        <v>0</v>
      </c>
      <c r="J37" s="37">
        <v>0</v>
      </c>
      <c r="K37" s="30"/>
      <c r="L37" s="17"/>
      <c r="M37" s="17"/>
      <c r="N37" s="17"/>
      <c r="O37" s="15">
        <f t="shared" si="2"/>
        <v>0</v>
      </c>
      <c r="P37" s="16">
        <f t="shared" si="3"/>
        <v>27.666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</row>
    <row r="38" spans="1:46" s="1" customFormat="1" ht="15">
      <c r="A38" s="63" t="s">
        <v>76</v>
      </c>
      <c r="B38" s="13" t="s">
        <v>35</v>
      </c>
      <c r="C38" s="11"/>
      <c r="D38" s="11"/>
      <c r="E38" s="17">
        <v>0</v>
      </c>
      <c r="F38" s="17">
        <v>0</v>
      </c>
      <c r="G38" s="47"/>
      <c r="H38" s="11"/>
      <c r="I38" s="11">
        <v>0</v>
      </c>
      <c r="J38" s="37">
        <v>0</v>
      </c>
      <c r="K38" s="31"/>
      <c r="L38" s="17"/>
      <c r="M38" s="17"/>
      <c r="N38" s="17"/>
      <c r="O38" s="15">
        <f t="shared" si="2"/>
        <v>0</v>
      </c>
      <c r="P38" s="16">
        <f t="shared" si="3"/>
        <v>0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</row>
    <row r="39" spans="1:46" s="1" customFormat="1" ht="15">
      <c r="A39" s="61" t="s">
        <v>78</v>
      </c>
      <c r="B39" s="10" t="s">
        <v>36</v>
      </c>
      <c r="C39" s="11"/>
      <c r="D39" s="11"/>
      <c r="E39" s="15">
        <v>0</v>
      </c>
      <c r="F39" s="15">
        <v>0</v>
      </c>
      <c r="G39" s="47"/>
      <c r="H39" s="11"/>
      <c r="I39" s="11">
        <v>0</v>
      </c>
      <c r="J39" s="37">
        <v>0</v>
      </c>
      <c r="K39" s="31"/>
      <c r="L39" s="17"/>
      <c r="M39" s="17"/>
      <c r="N39" s="17"/>
      <c r="O39" s="15">
        <f t="shared" si="2"/>
        <v>0</v>
      </c>
      <c r="P39" s="16">
        <f t="shared" si="3"/>
        <v>0</v>
      </c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</row>
    <row r="40" spans="1:46" s="1" customFormat="1" ht="26">
      <c r="A40" s="64" t="s">
        <v>79</v>
      </c>
      <c r="B40" s="10" t="s">
        <v>37</v>
      </c>
      <c r="C40" s="11">
        <v>140</v>
      </c>
      <c r="D40" s="11"/>
      <c r="E40" s="15">
        <v>0</v>
      </c>
      <c r="F40" s="15">
        <v>0</v>
      </c>
      <c r="G40" s="11">
        <v>2517</v>
      </c>
      <c r="H40" s="11"/>
      <c r="I40" s="11">
        <v>135</v>
      </c>
      <c r="J40" s="37">
        <v>0</v>
      </c>
      <c r="K40" s="31"/>
      <c r="L40" s="17"/>
      <c r="M40" s="17"/>
      <c r="N40" s="17"/>
      <c r="O40" s="15">
        <f t="shared" si="2"/>
        <v>2792</v>
      </c>
      <c r="P40" s="16">
        <f t="shared" si="3"/>
        <v>0</v>
      </c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</row>
    <row r="41" spans="1:46" s="1" customFormat="1" ht="15">
      <c r="A41" s="64" t="s">
        <v>80</v>
      </c>
      <c r="B41" s="10" t="s">
        <v>38</v>
      </c>
      <c r="C41" s="11"/>
      <c r="D41" s="11"/>
      <c r="E41" s="15">
        <v>0</v>
      </c>
      <c r="F41" s="15">
        <v>0</v>
      </c>
      <c r="G41" s="47"/>
      <c r="H41" s="11"/>
      <c r="I41" s="11">
        <v>0</v>
      </c>
      <c r="J41" s="37">
        <v>0</v>
      </c>
      <c r="K41" s="31"/>
      <c r="L41" s="15"/>
      <c r="M41" s="15"/>
      <c r="N41" s="15"/>
      <c r="O41" s="15">
        <f t="shared" si="2"/>
        <v>0</v>
      </c>
      <c r="P41" s="16">
        <f t="shared" si="3"/>
        <v>0</v>
      </c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</row>
    <row r="42" spans="1:46" s="1" customFormat="1" ht="15">
      <c r="A42" s="64" t="s">
        <v>81</v>
      </c>
      <c r="B42" s="10" t="s">
        <v>39</v>
      </c>
      <c r="C42" s="11"/>
      <c r="D42" s="11"/>
      <c r="E42" s="15">
        <v>0</v>
      </c>
      <c r="F42" s="15">
        <v>0</v>
      </c>
      <c r="G42" s="47"/>
      <c r="H42" s="11"/>
      <c r="I42" s="11">
        <v>0</v>
      </c>
      <c r="J42" s="37">
        <v>0</v>
      </c>
      <c r="K42" s="31">
        <v>0</v>
      </c>
      <c r="L42" s="15"/>
      <c r="M42" s="15"/>
      <c r="N42" s="15"/>
      <c r="O42" s="15">
        <f t="shared" si="2"/>
        <v>0</v>
      </c>
      <c r="P42" s="16">
        <f t="shared" si="3"/>
        <v>0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</row>
    <row r="43" spans="1:46" s="1" customFormat="1" ht="15">
      <c r="A43" s="64" t="s">
        <v>82</v>
      </c>
      <c r="B43" s="10" t="s">
        <v>40</v>
      </c>
      <c r="C43" s="11"/>
      <c r="D43" s="11"/>
      <c r="E43" s="15">
        <v>0</v>
      </c>
      <c r="F43" s="15">
        <v>0</v>
      </c>
      <c r="G43" s="47"/>
      <c r="H43" s="11"/>
      <c r="I43" s="11">
        <v>0</v>
      </c>
      <c r="J43" s="37">
        <v>0</v>
      </c>
      <c r="K43" s="31"/>
      <c r="L43" s="15"/>
      <c r="M43" s="15"/>
      <c r="N43" s="15"/>
      <c r="O43" s="15">
        <f t="shared" si="2"/>
        <v>0</v>
      </c>
      <c r="P43" s="16">
        <f t="shared" si="3"/>
        <v>0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</row>
    <row r="44" spans="1:46" s="1" customFormat="1" ht="15">
      <c r="A44" s="64" t="s">
        <v>83</v>
      </c>
      <c r="B44" s="10" t="s">
        <v>41</v>
      </c>
      <c r="C44" s="11"/>
      <c r="D44" s="11"/>
      <c r="E44" s="15">
        <v>0</v>
      </c>
      <c r="F44" s="15">
        <v>0</v>
      </c>
      <c r="G44" s="47"/>
      <c r="H44" s="11"/>
      <c r="I44" s="11">
        <v>0</v>
      </c>
      <c r="J44" s="37">
        <v>0</v>
      </c>
      <c r="K44" s="31"/>
      <c r="L44" s="15"/>
      <c r="M44" s="15"/>
      <c r="N44" s="15"/>
      <c r="O44" s="15">
        <f t="shared" si="2"/>
        <v>0</v>
      </c>
      <c r="P44" s="16">
        <f t="shared" si="3"/>
        <v>0</v>
      </c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</row>
    <row r="45" spans="1:46" s="1" customFormat="1" ht="13.5" thickBot="1">
      <c r="A45" s="65" t="s">
        <v>84</v>
      </c>
      <c r="B45" s="12" t="s">
        <v>42</v>
      </c>
      <c r="C45" s="27">
        <f>C40+C4</f>
        <v>33453.009</v>
      </c>
      <c r="D45" s="27">
        <f>D37</f>
        <v>27.666</v>
      </c>
      <c r="E45" s="19">
        <v>26267</v>
      </c>
      <c r="F45" s="19">
        <v>0</v>
      </c>
      <c r="G45" s="27">
        <f aca="true" t="shared" si="12" ref="G45:H45">SUM(G4,G39:G44)</f>
        <v>8976</v>
      </c>
      <c r="H45" s="27">
        <f t="shared" si="12"/>
        <v>16</v>
      </c>
      <c r="I45" s="27">
        <f>SUM(I4,I40)</f>
        <v>6015</v>
      </c>
      <c r="J45" s="39">
        <f aca="true" t="shared" si="13" ref="J45">J4+SUM(J39:J44)</f>
        <v>0</v>
      </c>
      <c r="K45" s="31"/>
      <c r="L45" s="15"/>
      <c r="M45" s="15"/>
      <c r="N45" s="15"/>
      <c r="O45" s="19">
        <f t="shared" si="2"/>
        <v>74711.00899999999</v>
      </c>
      <c r="P45" s="20">
        <f t="shared" si="3"/>
        <v>43.666</v>
      </c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</row>
    <row r="46" spans="5:46" s="1" customFormat="1" ht="15">
      <c r="E46" s="5"/>
      <c r="F46" s="5"/>
      <c r="G46" s="5"/>
      <c r="H46" s="5"/>
      <c r="I46" s="5"/>
      <c r="J46" s="5"/>
      <c r="K46" s="31"/>
      <c r="L46" s="15"/>
      <c r="M46" s="15"/>
      <c r="N46" s="1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</row>
    <row r="47" spans="5:46" s="1" customFormat="1" ht="15">
      <c r="E47" s="5"/>
      <c r="F47" s="5"/>
      <c r="G47" s="5"/>
      <c r="H47" s="5"/>
      <c r="I47" s="5"/>
      <c r="J47" s="5"/>
      <c r="K47" s="53">
        <f>K6</f>
        <v>6601.456</v>
      </c>
      <c r="L47" s="19"/>
      <c r="M47" s="19"/>
      <c r="N47" s="19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</row>
    <row r="48" spans="5:46" s="1" customFormat="1" ht="15">
      <c r="E48" s="5"/>
      <c r="F48" s="5"/>
      <c r="G48" s="5"/>
      <c r="H48" s="5"/>
      <c r="I48" s="5"/>
      <c r="J48" s="5"/>
      <c r="K48" s="48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</row>
    <row r="49" spans="3:4" ht="15">
      <c r="C49" s="4"/>
      <c r="D49" s="4"/>
    </row>
    <row r="74" spans="1:51" s="3" customFormat="1" ht="15">
      <c r="A74" s="6" t="s">
        <v>43</v>
      </c>
      <c r="E74" s="5"/>
      <c r="F74" s="5"/>
      <c r="G74" s="5"/>
      <c r="H74" s="5"/>
      <c r="I74" s="5"/>
      <c r="J74" s="5"/>
      <c r="K74" s="48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</row>
    <row r="75" spans="1:51" s="3" customFormat="1" ht="15">
      <c r="A75" s="6" t="s">
        <v>44</v>
      </c>
      <c r="E75" s="5"/>
      <c r="F75" s="5"/>
      <c r="G75" s="5"/>
      <c r="H75" s="5"/>
      <c r="I75" s="5"/>
      <c r="J75" s="5"/>
      <c r="K75" s="48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</row>
    <row r="76" spans="1:51" s="3" customFormat="1" ht="15">
      <c r="A76" s="6" t="s">
        <v>45</v>
      </c>
      <c r="E76" s="5"/>
      <c r="F76" s="5"/>
      <c r="G76" s="5"/>
      <c r="H76" s="5"/>
      <c r="I76" s="5"/>
      <c r="J76" s="5"/>
      <c r="K76" s="48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</row>
    <row r="77" spans="1:51" s="3" customFormat="1" ht="15">
      <c r="A77" s="6" t="s">
        <v>46</v>
      </c>
      <c r="E77" s="5"/>
      <c r="F77" s="5"/>
      <c r="G77" s="5"/>
      <c r="H77" s="5"/>
      <c r="I77" s="5"/>
      <c r="J77" s="5"/>
      <c r="K77" s="48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</row>
    <row r="78" spans="1:51" s="3" customFormat="1" ht="15">
      <c r="A78" s="6" t="s">
        <v>47</v>
      </c>
      <c r="E78" s="5"/>
      <c r="F78" s="5"/>
      <c r="G78" s="5"/>
      <c r="H78" s="5"/>
      <c r="I78" s="5"/>
      <c r="J78" s="5"/>
      <c r="K78" s="48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</row>
    <row r="79" spans="1:51" s="3" customFormat="1" ht="15">
      <c r="A79" s="6"/>
      <c r="E79" s="5"/>
      <c r="F79" s="5"/>
      <c r="G79" s="5"/>
      <c r="H79" s="5"/>
      <c r="I79" s="5"/>
      <c r="J79" s="5"/>
      <c r="K79" s="48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</row>
    <row r="80" spans="1:51" s="3" customFormat="1" ht="15">
      <c r="A80" s="6"/>
      <c r="E80" s="5"/>
      <c r="F80" s="5"/>
      <c r="G80" s="5"/>
      <c r="H80" s="5"/>
      <c r="I80" s="5"/>
      <c r="J80" s="5"/>
      <c r="K80" s="48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</row>
    <row r="81" spans="1:51" s="3" customFormat="1" ht="15">
      <c r="A81" s="6"/>
      <c r="E81" s="5"/>
      <c r="F81" s="5"/>
      <c r="G81" s="5"/>
      <c r="H81" s="5"/>
      <c r="I81" s="5"/>
      <c r="J81" s="5"/>
      <c r="K81" s="48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</row>
    <row r="82" spans="1:51" s="3" customFormat="1" ht="15">
      <c r="A82" s="6"/>
      <c r="E82" s="5"/>
      <c r="F82" s="5"/>
      <c r="G82" s="5"/>
      <c r="H82" s="5"/>
      <c r="I82" s="5"/>
      <c r="J82" s="5"/>
      <c r="K82" s="48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</row>
    <row r="83" spans="1:51" s="3" customFormat="1" ht="15">
      <c r="A83" s="6"/>
      <c r="E83" s="5"/>
      <c r="F83" s="5"/>
      <c r="G83" s="5"/>
      <c r="H83" s="5"/>
      <c r="I83" s="5"/>
      <c r="J83" s="5"/>
      <c r="K83" s="48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</row>
    <row r="84" spans="1:51" s="3" customFormat="1" ht="15">
      <c r="A84" s="6"/>
      <c r="E84" s="5"/>
      <c r="F84" s="5"/>
      <c r="G84" s="5"/>
      <c r="H84" s="5"/>
      <c r="I84" s="5"/>
      <c r="J84" s="5"/>
      <c r="K84" s="48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</row>
    <row r="85" spans="1:51" s="3" customFormat="1" ht="15">
      <c r="A85" s="6"/>
      <c r="E85" s="5"/>
      <c r="F85" s="5"/>
      <c r="G85" s="5"/>
      <c r="H85" s="5"/>
      <c r="I85" s="5"/>
      <c r="J85" s="5"/>
      <c r="K85" s="48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</row>
    <row r="86" spans="1:51" s="3" customFormat="1" ht="15">
      <c r="A86" s="6"/>
      <c r="E86" s="5"/>
      <c r="F86" s="5"/>
      <c r="G86" s="5"/>
      <c r="H86" s="5"/>
      <c r="I86" s="5"/>
      <c r="J86" s="5"/>
      <c r="K86" s="48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</row>
    <row r="87" spans="1:51" s="3" customFormat="1" ht="15">
      <c r="A87" s="6"/>
      <c r="E87" s="5"/>
      <c r="F87" s="5"/>
      <c r="G87" s="5"/>
      <c r="H87" s="5"/>
      <c r="I87" s="5"/>
      <c r="J87" s="5"/>
      <c r="K87" s="48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</row>
    <row r="88" spans="1:51" s="3" customFormat="1" ht="15">
      <c r="A88" s="6"/>
      <c r="E88" s="5"/>
      <c r="F88" s="5"/>
      <c r="G88" s="5"/>
      <c r="H88" s="5"/>
      <c r="I88" s="5"/>
      <c r="J88" s="5"/>
      <c r="K88" s="48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</row>
    <row r="89" spans="1:51" s="3" customFormat="1" ht="15">
      <c r="A89" s="6"/>
      <c r="E89" s="5"/>
      <c r="F89" s="5"/>
      <c r="G89" s="5"/>
      <c r="H89" s="5"/>
      <c r="I89" s="5"/>
      <c r="J89" s="5"/>
      <c r="K89" s="48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</row>
    <row r="90" spans="1:51" s="3" customFormat="1" ht="15">
      <c r="A90" s="6"/>
      <c r="E90" s="5"/>
      <c r="F90" s="5"/>
      <c r="G90" s="5"/>
      <c r="H90" s="5"/>
      <c r="I90" s="5"/>
      <c r="J90" s="5"/>
      <c r="K90" s="48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</row>
    <row r="91" spans="1:51" s="3" customFormat="1" ht="15">
      <c r="A91" s="6"/>
      <c r="E91" s="5"/>
      <c r="F91" s="5"/>
      <c r="G91" s="5"/>
      <c r="H91" s="5"/>
      <c r="I91" s="5"/>
      <c r="J91" s="5"/>
      <c r="K91" s="48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</row>
    <row r="92" spans="1:51" s="3" customFormat="1" ht="15">
      <c r="A92" s="6"/>
      <c r="E92" s="5"/>
      <c r="F92" s="5"/>
      <c r="G92" s="5"/>
      <c r="H92" s="5"/>
      <c r="I92" s="5"/>
      <c r="J92" s="5"/>
      <c r="K92" s="48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</row>
    <row r="93" spans="1:51" s="3" customFormat="1" ht="15">
      <c r="A93" s="6"/>
      <c r="E93" s="5"/>
      <c r="F93" s="5"/>
      <c r="G93" s="5"/>
      <c r="H93" s="5"/>
      <c r="I93" s="5"/>
      <c r="J93" s="5"/>
      <c r="K93" s="48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</row>
    <row r="94" spans="1:51" s="3" customFormat="1" ht="15">
      <c r="A94" s="6">
        <v>2020</v>
      </c>
      <c r="E94" s="5"/>
      <c r="F94" s="5"/>
      <c r="G94" s="5"/>
      <c r="H94" s="5"/>
      <c r="I94" s="5"/>
      <c r="J94" s="5"/>
      <c r="K94" s="48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</row>
    <row r="95" spans="1:51" s="3" customFormat="1" ht="15">
      <c r="A95" s="6">
        <v>2021</v>
      </c>
      <c r="E95" s="5"/>
      <c r="F95" s="5"/>
      <c r="G95" s="5"/>
      <c r="H95" s="5"/>
      <c r="I95" s="5"/>
      <c r="J95" s="5"/>
      <c r="K95" s="48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</row>
    <row r="96" spans="1:51" s="3" customFormat="1" ht="15">
      <c r="A96" s="6">
        <v>2022</v>
      </c>
      <c r="E96" s="5"/>
      <c r="F96" s="5"/>
      <c r="G96" s="5"/>
      <c r="H96" s="5"/>
      <c r="I96" s="5"/>
      <c r="J96" s="5"/>
      <c r="K96" s="48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</row>
    <row r="97" spans="1:51" s="3" customFormat="1" ht="15">
      <c r="A97" s="6">
        <v>2023</v>
      </c>
      <c r="E97" s="5"/>
      <c r="F97" s="5"/>
      <c r="G97" s="5"/>
      <c r="H97" s="5"/>
      <c r="I97" s="5"/>
      <c r="J97" s="5"/>
      <c r="K97" s="48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</row>
    <row r="98" spans="1:51" s="3" customFormat="1" ht="15">
      <c r="A98" s="6">
        <v>2024</v>
      </c>
      <c r="E98" s="5"/>
      <c r="F98" s="5"/>
      <c r="G98" s="5"/>
      <c r="H98" s="5"/>
      <c r="I98" s="5"/>
      <c r="J98" s="5"/>
      <c r="K98" s="48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</row>
    <row r="99" spans="1:51" s="3" customFormat="1" ht="15">
      <c r="A99" s="6">
        <v>2025</v>
      </c>
      <c r="E99" s="5"/>
      <c r="F99" s="5"/>
      <c r="G99" s="5"/>
      <c r="H99" s="5"/>
      <c r="I99" s="5"/>
      <c r="J99" s="5"/>
      <c r="K99" s="48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</row>
    <row r="100" spans="1:51" s="3" customFormat="1" ht="15">
      <c r="A100" s="6">
        <v>2026</v>
      </c>
      <c r="E100" s="5"/>
      <c r="F100" s="5"/>
      <c r="G100" s="5"/>
      <c r="H100" s="5"/>
      <c r="I100" s="5"/>
      <c r="J100" s="5"/>
      <c r="K100" s="48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</row>
    <row r="101" spans="1:51" s="3" customFormat="1" ht="15">
      <c r="A101" s="6">
        <v>2027</v>
      </c>
      <c r="E101" s="5"/>
      <c r="F101" s="5"/>
      <c r="G101" s="5"/>
      <c r="H101" s="5"/>
      <c r="I101" s="5"/>
      <c r="J101" s="5"/>
      <c r="K101" s="48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</row>
    <row r="102" spans="1:51" s="3" customFormat="1" ht="15">
      <c r="A102" s="6">
        <v>2028</v>
      </c>
      <c r="E102" s="5"/>
      <c r="F102" s="5"/>
      <c r="G102" s="5"/>
      <c r="H102" s="5"/>
      <c r="I102" s="5"/>
      <c r="J102" s="5"/>
      <c r="K102" s="48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</row>
    <row r="103" spans="1:51" s="3" customFormat="1" ht="15">
      <c r="A103" s="6">
        <v>2029</v>
      </c>
      <c r="E103" s="5"/>
      <c r="F103" s="5"/>
      <c r="G103" s="5"/>
      <c r="H103" s="5"/>
      <c r="I103" s="5"/>
      <c r="J103" s="5"/>
      <c r="K103" s="48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</row>
    <row r="104" spans="1:51" s="3" customFormat="1" ht="15">
      <c r="A104" s="6">
        <v>2030</v>
      </c>
      <c r="E104" s="5"/>
      <c r="F104" s="5"/>
      <c r="G104" s="5"/>
      <c r="H104" s="5"/>
      <c r="I104" s="5"/>
      <c r="J104" s="5"/>
      <c r="K104" s="48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</row>
    <row r="105" spans="1:51" s="3" customFormat="1" ht="15">
      <c r="A105" s="6">
        <v>2031</v>
      </c>
      <c r="E105" s="5"/>
      <c r="F105" s="5"/>
      <c r="G105" s="5"/>
      <c r="H105" s="5"/>
      <c r="I105" s="5"/>
      <c r="J105" s="5"/>
      <c r="K105" s="48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</row>
    <row r="106" spans="1:51" s="3" customFormat="1" ht="15">
      <c r="A106" s="6">
        <v>2032</v>
      </c>
      <c r="E106" s="5"/>
      <c r="F106" s="5"/>
      <c r="G106" s="5"/>
      <c r="H106" s="5"/>
      <c r="I106" s="5"/>
      <c r="J106" s="5"/>
      <c r="K106" s="48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</row>
    <row r="107" spans="1:51" s="3" customFormat="1" ht="15">
      <c r="A107" s="6">
        <v>2033</v>
      </c>
      <c r="E107" s="5"/>
      <c r="F107" s="5"/>
      <c r="G107" s="5"/>
      <c r="H107" s="5"/>
      <c r="I107" s="5"/>
      <c r="J107" s="5"/>
      <c r="K107" s="48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</row>
    <row r="108" spans="1:51" s="3" customFormat="1" ht="15">
      <c r="A108" s="6">
        <v>2034</v>
      </c>
      <c r="E108" s="5"/>
      <c r="F108" s="5"/>
      <c r="G108" s="5"/>
      <c r="H108" s="5"/>
      <c r="I108" s="5"/>
      <c r="J108" s="5"/>
      <c r="K108" s="48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</row>
    <row r="109" spans="1:51" s="3" customFormat="1" ht="15">
      <c r="A109" s="6">
        <v>2035</v>
      </c>
      <c r="E109" s="5"/>
      <c r="F109" s="5"/>
      <c r="G109" s="5"/>
      <c r="H109" s="5"/>
      <c r="I109" s="5"/>
      <c r="J109" s="5"/>
      <c r="K109" s="48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</row>
    <row r="110" spans="1:51" s="3" customFormat="1" ht="15">
      <c r="A110" s="6">
        <v>2036</v>
      </c>
      <c r="E110" s="5"/>
      <c r="F110" s="5"/>
      <c r="G110" s="5"/>
      <c r="H110" s="5"/>
      <c r="I110" s="5"/>
      <c r="J110" s="5"/>
      <c r="K110" s="48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</row>
    <row r="111" spans="1:51" s="3" customFormat="1" ht="15">
      <c r="A111" s="6">
        <v>2037</v>
      </c>
      <c r="E111" s="5"/>
      <c r="F111" s="5"/>
      <c r="G111" s="5"/>
      <c r="H111" s="5"/>
      <c r="I111" s="5"/>
      <c r="J111" s="5"/>
      <c r="K111" s="48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</row>
    <row r="112" spans="1:51" s="3" customFormat="1" ht="15">
      <c r="A112" s="6">
        <v>2038</v>
      </c>
      <c r="E112" s="5"/>
      <c r="F112" s="5"/>
      <c r="G112" s="5"/>
      <c r="H112" s="5"/>
      <c r="I112" s="5"/>
      <c r="J112" s="5"/>
      <c r="K112" s="48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</row>
    <row r="113" spans="1:51" s="3" customFormat="1" ht="15">
      <c r="A113" s="6">
        <v>2039</v>
      </c>
      <c r="E113" s="5"/>
      <c r="F113" s="5"/>
      <c r="G113" s="5"/>
      <c r="H113" s="5"/>
      <c r="I113" s="5"/>
      <c r="J113" s="5"/>
      <c r="K113" s="48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</row>
    <row r="114" spans="1:51" s="3" customFormat="1" ht="15">
      <c r="A114" s="6">
        <v>2040</v>
      </c>
      <c r="E114" s="5"/>
      <c r="F114" s="5"/>
      <c r="G114" s="5"/>
      <c r="H114" s="5"/>
      <c r="I114" s="5"/>
      <c r="J114" s="5"/>
      <c r="K114" s="48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</row>
    <row r="115" spans="1:51" s="3" customFormat="1" ht="15">
      <c r="A115" s="6"/>
      <c r="E115" s="5"/>
      <c r="F115" s="5"/>
      <c r="G115" s="5"/>
      <c r="H115" s="5"/>
      <c r="I115" s="5"/>
      <c r="J115" s="5"/>
      <c r="K115" s="48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</row>
    <row r="116" spans="1:51" s="3" customFormat="1" ht="15">
      <c r="A116" s="6" t="s">
        <v>48</v>
      </c>
      <c r="E116" s="5"/>
      <c r="F116" s="5"/>
      <c r="G116" s="5"/>
      <c r="H116" s="5"/>
      <c r="I116" s="5"/>
      <c r="J116" s="5"/>
      <c r="K116" s="48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</row>
    <row r="117" spans="1:51" s="3" customFormat="1" ht="15">
      <c r="A117" s="6" t="s">
        <v>49</v>
      </c>
      <c r="E117" s="5"/>
      <c r="F117" s="5"/>
      <c r="G117" s="5"/>
      <c r="H117" s="5"/>
      <c r="I117" s="5"/>
      <c r="J117" s="5"/>
      <c r="K117" s="48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</row>
    <row r="118" spans="1:51" s="3" customFormat="1" ht="15">
      <c r="A118" s="6" t="s">
        <v>50</v>
      </c>
      <c r="E118" s="5"/>
      <c r="F118" s="5"/>
      <c r="G118" s="5"/>
      <c r="H118" s="5"/>
      <c r="I118" s="5"/>
      <c r="J118" s="5"/>
      <c r="K118" s="48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</row>
    <row r="119" spans="1:51" s="3" customFormat="1" ht="15">
      <c r="A119" s="6" t="s">
        <v>0</v>
      </c>
      <c r="E119" s="5"/>
      <c r="F119" s="5"/>
      <c r="G119" s="5"/>
      <c r="H119" s="5"/>
      <c r="I119" s="5"/>
      <c r="J119" s="5"/>
      <c r="K119" s="48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</row>
    <row r="120" spans="1:51" s="3" customFormat="1" ht="15">
      <c r="A120" s="6" t="s">
        <v>51</v>
      </c>
      <c r="E120" s="5"/>
      <c r="F120" s="5"/>
      <c r="G120" s="5"/>
      <c r="H120" s="5"/>
      <c r="I120" s="5"/>
      <c r="J120" s="5"/>
      <c r="K120" s="48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</row>
    <row r="121" spans="1:51" s="3" customFormat="1" ht="15">
      <c r="A121" s="6" t="s">
        <v>52</v>
      </c>
      <c r="E121" s="5"/>
      <c r="F121" s="5"/>
      <c r="G121" s="5"/>
      <c r="H121" s="5"/>
      <c r="I121" s="5"/>
      <c r="J121" s="5"/>
      <c r="K121" s="48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</row>
    <row r="122" spans="1:51" s="3" customFormat="1" ht="15">
      <c r="A122" s="6" t="s">
        <v>53</v>
      </c>
      <c r="E122" s="5"/>
      <c r="F122" s="5"/>
      <c r="G122" s="5"/>
      <c r="H122" s="5"/>
      <c r="I122" s="5"/>
      <c r="J122" s="5"/>
      <c r="K122" s="48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</row>
    <row r="123" spans="1:51" s="3" customFormat="1" ht="15">
      <c r="A123" s="6" t="s">
        <v>54</v>
      </c>
      <c r="E123" s="5"/>
      <c r="F123" s="5"/>
      <c r="G123" s="5"/>
      <c r="H123" s="5"/>
      <c r="I123" s="5"/>
      <c r="J123" s="5"/>
      <c r="K123" s="48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</row>
    <row r="124" spans="1:51" s="3" customFormat="1" ht="15">
      <c r="A124" s="6" t="s">
        <v>55</v>
      </c>
      <c r="E124" s="5"/>
      <c r="F124" s="5"/>
      <c r="G124" s="5"/>
      <c r="H124" s="5"/>
      <c r="I124" s="5"/>
      <c r="J124" s="5"/>
      <c r="K124" s="48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</row>
    <row r="125" spans="1:51" s="3" customFormat="1" ht="15">
      <c r="A125" s="6" t="s">
        <v>56</v>
      </c>
      <c r="E125" s="5"/>
      <c r="F125" s="5"/>
      <c r="G125" s="5"/>
      <c r="H125" s="5"/>
      <c r="I125" s="5"/>
      <c r="J125" s="5"/>
      <c r="K125" s="48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</row>
    <row r="126" spans="1:51" s="3" customFormat="1" ht="15">
      <c r="A126" s="6" t="s">
        <v>57</v>
      </c>
      <c r="E126" s="5"/>
      <c r="F126" s="5"/>
      <c r="G126" s="5"/>
      <c r="H126" s="5"/>
      <c r="I126" s="5"/>
      <c r="J126" s="5"/>
      <c r="K126" s="48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</row>
    <row r="127" spans="1:51" s="3" customFormat="1" ht="15">
      <c r="A127" s="6" t="s">
        <v>58</v>
      </c>
      <c r="E127" s="5"/>
      <c r="F127" s="5"/>
      <c r="G127" s="5"/>
      <c r="H127" s="5"/>
      <c r="I127" s="5"/>
      <c r="J127" s="5"/>
      <c r="K127" s="48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</row>
  </sheetData>
  <mergeCells count="7">
    <mergeCell ref="O2:P2"/>
    <mergeCell ref="C2:D2"/>
    <mergeCell ref="E2:F2"/>
    <mergeCell ref="G2:H2"/>
    <mergeCell ref="I2:J2"/>
    <mergeCell ref="K2:L2"/>
    <mergeCell ref="M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rowBreaks count="1" manualBreakCount="1">
    <brk id="4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Y127"/>
  <sheetViews>
    <sheetView zoomScale="80" zoomScaleNormal="80" workbookViewId="0" topLeftCell="A1">
      <pane xSplit="2" ySplit="3" topLeftCell="E10" activePane="bottomRight" state="frozen"/>
      <selection pane="topRight" activeCell="C1" sqref="C1"/>
      <selection pane="bottomLeft" activeCell="A4" sqref="A4"/>
      <selection pane="bottomRight" activeCell="K4" sqref="K4:N45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4" width="15.421875" style="3" customWidth="1"/>
    <col min="5" max="10" width="15.421875" style="5" customWidth="1"/>
    <col min="11" max="11" width="15.421875" style="48" customWidth="1"/>
    <col min="12" max="16" width="15.421875" style="5" customWidth="1"/>
    <col min="17" max="16384" width="9.140625" style="5" customWidth="1"/>
  </cols>
  <sheetData>
    <row r="1" ht="15">
      <c r="A1" s="14" t="s">
        <v>103</v>
      </c>
    </row>
    <row r="2" spans="1:16" s="7" customFormat="1" ht="15" customHeight="1">
      <c r="A2" s="8"/>
      <c r="B2" s="9"/>
      <c r="C2" s="68" t="s">
        <v>85</v>
      </c>
      <c r="D2" s="69"/>
      <c r="E2" s="68" t="s">
        <v>86</v>
      </c>
      <c r="F2" s="69"/>
      <c r="G2" s="68" t="s">
        <v>92</v>
      </c>
      <c r="H2" s="69"/>
      <c r="I2" s="68" t="s">
        <v>88</v>
      </c>
      <c r="J2" s="69"/>
      <c r="K2" s="68" t="s">
        <v>89</v>
      </c>
      <c r="L2" s="69"/>
      <c r="M2" s="68" t="s">
        <v>90</v>
      </c>
      <c r="N2" s="70"/>
      <c r="O2" s="66" t="s">
        <v>91</v>
      </c>
      <c r="P2" s="67"/>
    </row>
    <row r="3" spans="1:16" s="7" customFormat="1" ht="15">
      <c r="A3" s="21"/>
      <c r="B3" s="22"/>
      <c r="C3" s="22" t="s">
        <v>93</v>
      </c>
      <c r="D3" s="22" t="s">
        <v>94</v>
      </c>
      <c r="E3" s="22" t="s">
        <v>93</v>
      </c>
      <c r="F3" s="22" t="s">
        <v>94</v>
      </c>
      <c r="G3" s="22" t="s">
        <v>93</v>
      </c>
      <c r="H3" s="22" t="s">
        <v>94</v>
      </c>
      <c r="I3" s="22" t="s">
        <v>93</v>
      </c>
      <c r="J3" s="22" t="s">
        <v>94</v>
      </c>
      <c r="K3" s="22" t="s">
        <v>93</v>
      </c>
      <c r="L3" s="22" t="s">
        <v>94</v>
      </c>
      <c r="M3" s="22" t="s">
        <v>93</v>
      </c>
      <c r="N3" s="23" t="s">
        <v>94</v>
      </c>
      <c r="O3" s="22" t="s">
        <v>95</v>
      </c>
      <c r="P3" s="23" t="s">
        <v>94</v>
      </c>
    </row>
    <row r="4" spans="1:46" s="1" customFormat="1" ht="15">
      <c r="A4" s="61" t="s">
        <v>59</v>
      </c>
      <c r="B4" s="10" t="s">
        <v>1</v>
      </c>
      <c r="C4" s="27">
        <f aca="true" t="shared" si="0" ref="C4">C5+C22</f>
        <v>167</v>
      </c>
      <c r="D4" s="27">
        <f>D5+D22</f>
        <v>4</v>
      </c>
      <c r="E4" s="27">
        <v>59</v>
      </c>
      <c r="F4" s="27">
        <v>3</v>
      </c>
      <c r="G4" s="27">
        <f aca="true" t="shared" si="1" ref="G4:H4">G5+G22</f>
        <v>51</v>
      </c>
      <c r="H4" s="27">
        <f t="shared" si="1"/>
        <v>3</v>
      </c>
      <c r="I4" s="32">
        <f>I5+I22+I29</f>
        <v>24</v>
      </c>
      <c r="J4" s="27"/>
      <c r="K4" s="27">
        <f>K5+K22</f>
        <v>21</v>
      </c>
      <c r="L4" s="15"/>
      <c r="M4" s="15"/>
      <c r="N4" s="15"/>
      <c r="O4" s="15">
        <f>C4+E4+G4+I4+K4+M4</f>
        <v>322</v>
      </c>
      <c r="P4" s="16">
        <f>D4+F4+H4+J4+L4+N4</f>
        <v>10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s="2" customFormat="1" ht="15">
      <c r="A5" s="61" t="s">
        <v>60</v>
      </c>
      <c r="B5" s="10" t="s">
        <v>2</v>
      </c>
      <c r="C5" s="27">
        <f>C6+C12+C18</f>
        <v>153</v>
      </c>
      <c r="D5" s="27">
        <f>D6+D12+D18</f>
        <v>4</v>
      </c>
      <c r="E5" s="27">
        <v>59</v>
      </c>
      <c r="F5" s="27">
        <v>3</v>
      </c>
      <c r="G5" s="27">
        <f aca="true" t="shared" si="2" ref="G5:H5">SUM(G6,G18,G12)</f>
        <v>47</v>
      </c>
      <c r="H5" s="27">
        <f t="shared" si="2"/>
        <v>0</v>
      </c>
      <c r="I5" s="32">
        <f>SUM(I12,I6)</f>
        <v>17</v>
      </c>
      <c r="J5" s="27"/>
      <c r="K5" s="27">
        <f>K6+K12</f>
        <v>10</v>
      </c>
      <c r="L5" s="15"/>
      <c r="M5" s="15"/>
      <c r="N5" s="15"/>
      <c r="O5" s="15">
        <f aca="true" t="shared" si="3" ref="O5:O45">C5+E5+G5+I5+K5+M5</f>
        <v>286</v>
      </c>
      <c r="P5" s="16">
        <f aca="true" t="shared" si="4" ref="P5:P45">D5+F5+H5+J5+L5+N5</f>
        <v>7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spans="1:46" s="1" customFormat="1" ht="15">
      <c r="A6" s="62" t="s">
        <v>61</v>
      </c>
      <c r="B6" s="13" t="s">
        <v>3</v>
      </c>
      <c r="C6" s="27">
        <f>SUM(C7:C11)</f>
        <v>139</v>
      </c>
      <c r="D6" s="27"/>
      <c r="E6" s="27">
        <v>53</v>
      </c>
      <c r="F6" s="27">
        <v>0</v>
      </c>
      <c r="G6" s="27">
        <f aca="true" t="shared" si="5" ref="G6:H6">SUM(G7:G11)</f>
        <v>44</v>
      </c>
      <c r="H6" s="27">
        <f t="shared" si="5"/>
        <v>0</v>
      </c>
      <c r="I6" s="32">
        <f>SUM(I7:I11)</f>
        <v>14</v>
      </c>
      <c r="J6" s="27"/>
      <c r="K6" s="27">
        <f>K7</f>
        <v>9</v>
      </c>
      <c r="L6" s="17"/>
      <c r="M6" s="17"/>
      <c r="N6" s="17"/>
      <c r="O6" s="15">
        <f t="shared" si="3"/>
        <v>259</v>
      </c>
      <c r="P6" s="16">
        <f t="shared" si="4"/>
        <v>0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s="1" customFormat="1" ht="15">
      <c r="A7" s="62" t="s">
        <v>62</v>
      </c>
      <c r="B7" s="13" t="s">
        <v>4</v>
      </c>
      <c r="C7" s="45">
        <v>112</v>
      </c>
      <c r="D7" s="11"/>
      <c r="E7" s="11">
        <v>25</v>
      </c>
      <c r="F7" s="11">
        <v>0</v>
      </c>
      <c r="G7" s="56">
        <v>43</v>
      </c>
      <c r="H7" s="11"/>
      <c r="I7" s="11">
        <v>12</v>
      </c>
      <c r="J7" s="11"/>
      <c r="K7" s="45">
        <v>9</v>
      </c>
      <c r="L7" s="17"/>
      <c r="M7" s="17"/>
      <c r="N7" s="17"/>
      <c r="O7" s="15">
        <f t="shared" si="3"/>
        <v>201</v>
      </c>
      <c r="P7" s="16">
        <f t="shared" si="4"/>
        <v>0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46" s="1" customFormat="1" ht="15">
      <c r="A8" s="62" t="s">
        <v>63</v>
      </c>
      <c r="B8" s="13" t="s">
        <v>5</v>
      </c>
      <c r="C8" s="45"/>
      <c r="D8" s="11"/>
      <c r="E8" s="11">
        <v>0</v>
      </c>
      <c r="F8" s="11">
        <v>0</v>
      </c>
      <c r="G8" s="57"/>
      <c r="H8" s="11"/>
      <c r="I8" s="11">
        <v>0</v>
      </c>
      <c r="J8" s="11"/>
      <c r="K8" s="45"/>
      <c r="L8" s="17"/>
      <c r="M8" s="17"/>
      <c r="N8" s="17"/>
      <c r="O8" s="15">
        <f t="shared" si="3"/>
        <v>0</v>
      </c>
      <c r="P8" s="16">
        <f t="shared" si="4"/>
        <v>0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</row>
    <row r="9" spans="1:46" s="1" customFormat="1" ht="15">
      <c r="A9" s="62" t="s">
        <v>64</v>
      </c>
      <c r="B9" s="13" t="s">
        <v>6</v>
      </c>
      <c r="C9" s="45">
        <v>23</v>
      </c>
      <c r="D9" s="11"/>
      <c r="E9" s="11">
        <v>8</v>
      </c>
      <c r="F9" s="11">
        <v>0</v>
      </c>
      <c r="G9" s="56"/>
      <c r="H9" s="11"/>
      <c r="I9" s="11">
        <v>2</v>
      </c>
      <c r="J9" s="11"/>
      <c r="K9" s="45"/>
      <c r="L9" s="17"/>
      <c r="M9" s="17"/>
      <c r="N9" s="17"/>
      <c r="O9" s="15">
        <f t="shared" si="3"/>
        <v>33</v>
      </c>
      <c r="P9" s="16">
        <f t="shared" si="4"/>
        <v>0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6" s="1" customFormat="1" ht="15">
      <c r="A10" s="62" t="s">
        <v>65</v>
      </c>
      <c r="B10" s="13" t="s">
        <v>7</v>
      </c>
      <c r="C10" s="45"/>
      <c r="D10" s="11"/>
      <c r="E10" s="11">
        <v>20</v>
      </c>
      <c r="F10" s="11">
        <v>0</v>
      </c>
      <c r="G10" s="45">
        <v>1</v>
      </c>
      <c r="H10" s="11"/>
      <c r="I10" s="11">
        <v>0</v>
      </c>
      <c r="J10" s="11"/>
      <c r="K10" s="11"/>
      <c r="L10" s="17"/>
      <c r="M10" s="17"/>
      <c r="N10" s="17"/>
      <c r="O10" s="15">
        <f t="shared" si="3"/>
        <v>21</v>
      </c>
      <c r="P10" s="16">
        <f t="shared" si="4"/>
        <v>0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1" spans="1:46" s="1" customFormat="1" ht="15">
      <c r="A11" s="62" t="s">
        <v>66</v>
      </c>
      <c r="B11" s="13" t="s">
        <v>8</v>
      </c>
      <c r="C11" s="45">
        <v>4</v>
      </c>
      <c r="D11" s="11"/>
      <c r="E11" s="11">
        <v>0</v>
      </c>
      <c r="F11" s="11">
        <v>0</v>
      </c>
      <c r="G11" s="57"/>
      <c r="H11" s="11"/>
      <c r="I11" s="11">
        <v>0</v>
      </c>
      <c r="J11" s="11"/>
      <c r="K11" s="11"/>
      <c r="L11" s="17"/>
      <c r="M11" s="17"/>
      <c r="N11" s="17"/>
      <c r="O11" s="15">
        <f t="shared" si="3"/>
        <v>4</v>
      </c>
      <c r="P11" s="16">
        <f t="shared" si="4"/>
        <v>0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s="1" customFormat="1" ht="15">
      <c r="A12" s="62" t="s">
        <v>67</v>
      </c>
      <c r="B12" s="13" t="s">
        <v>9</v>
      </c>
      <c r="C12" s="28">
        <f>SUM(C13:C17)</f>
        <v>14</v>
      </c>
      <c r="D12" s="27"/>
      <c r="E12" s="27">
        <v>6</v>
      </c>
      <c r="F12" s="27">
        <v>0</v>
      </c>
      <c r="G12" s="58">
        <f aca="true" t="shared" si="6" ref="G12:H12">SUM(G13:G17)</f>
        <v>3</v>
      </c>
      <c r="H12" s="46">
        <f t="shared" si="6"/>
        <v>0</v>
      </c>
      <c r="I12" s="34">
        <f>SUM(I17,I14)</f>
        <v>3</v>
      </c>
      <c r="J12" s="27"/>
      <c r="K12" s="27">
        <f>SUM(K13:K17)</f>
        <v>1</v>
      </c>
      <c r="L12" s="17"/>
      <c r="M12" s="17"/>
      <c r="N12" s="17"/>
      <c r="O12" s="15">
        <f t="shared" si="3"/>
        <v>27</v>
      </c>
      <c r="P12" s="16">
        <f t="shared" si="4"/>
        <v>0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</row>
    <row r="13" spans="1:46" s="1" customFormat="1" ht="15">
      <c r="A13" s="62" t="s">
        <v>68</v>
      </c>
      <c r="B13" s="13" t="s">
        <v>10</v>
      </c>
      <c r="C13" s="45"/>
      <c r="D13" s="11"/>
      <c r="E13" s="11">
        <v>0</v>
      </c>
      <c r="F13" s="11">
        <v>0</v>
      </c>
      <c r="G13" s="57"/>
      <c r="H13" s="11"/>
      <c r="I13" s="11"/>
      <c r="J13" s="11"/>
      <c r="K13" s="11"/>
      <c r="L13" s="17"/>
      <c r="M13" s="17"/>
      <c r="N13" s="17"/>
      <c r="O13" s="15">
        <f t="shared" si="3"/>
        <v>0</v>
      </c>
      <c r="P13" s="16">
        <f t="shared" si="4"/>
        <v>0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</row>
    <row r="14" spans="1:46" s="1" customFormat="1" ht="15">
      <c r="A14" s="62" t="s">
        <v>69</v>
      </c>
      <c r="B14" s="13" t="s">
        <v>11</v>
      </c>
      <c r="C14" s="45">
        <v>14</v>
      </c>
      <c r="D14" s="11"/>
      <c r="E14" s="11">
        <v>6</v>
      </c>
      <c r="F14" s="11">
        <v>0</v>
      </c>
      <c r="G14" s="45">
        <v>3</v>
      </c>
      <c r="H14" s="11"/>
      <c r="I14" s="11">
        <v>2</v>
      </c>
      <c r="J14" s="11"/>
      <c r="K14" s="11">
        <v>1</v>
      </c>
      <c r="L14" s="17"/>
      <c r="M14" s="17"/>
      <c r="N14" s="17"/>
      <c r="O14" s="15">
        <f t="shared" si="3"/>
        <v>26</v>
      </c>
      <c r="P14" s="16">
        <f t="shared" si="4"/>
        <v>0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</row>
    <row r="15" spans="1:46" s="1" customFormat="1" ht="15">
      <c r="A15" s="62" t="s">
        <v>70</v>
      </c>
      <c r="B15" s="13" t="s">
        <v>12</v>
      </c>
      <c r="C15" s="45"/>
      <c r="D15" s="11"/>
      <c r="E15" s="11">
        <v>0</v>
      </c>
      <c r="F15" s="11">
        <v>0</v>
      </c>
      <c r="G15" s="57"/>
      <c r="H15" s="11"/>
      <c r="I15" s="11">
        <v>0</v>
      </c>
      <c r="J15" s="11"/>
      <c r="K15" s="11"/>
      <c r="L15" s="17"/>
      <c r="M15" s="17"/>
      <c r="N15" s="17"/>
      <c r="O15" s="15">
        <f t="shared" si="3"/>
        <v>0</v>
      </c>
      <c r="P15" s="16">
        <f t="shared" si="4"/>
        <v>0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6" spans="1:46" s="1" customFormat="1" ht="15">
      <c r="A16" s="62" t="s">
        <v>71</v>
      </c>
      <c r="B16" s="13" t="s">
        <v>13</v>
      </c>
      <c r="C16" s="45"/>
      <c r="D16" s="11"/>
      <c r="E16" s="11">
        <v>0</v>
      </c>
      <c r="F16" s="11">
        <v>0</v>
      </c>
      <c r="G16" s="57"/>
      <c r="H16" s="11"/>
      <c r="I16" s="11">
        <v>0</v>
      </c>
      <c r="J16" s="11"/>
      <c r="K16" s="11"/>
      <c r="L16" s="17"/>
      <c r="M16" s="17"/>
      <c r="N16" s="17"/>
      <c r="O16" s="15">
        <f t="shared" si="3"/>
        <v>0</v>
      </c>
      <c r="P16" s="16">
        <f t="shared" si="4"/>
        <v>0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spans="1:46" s="1" customFormat="1" ht="15">
      <c r="A17" s="62" t="s">
        <v>72</v>
      </c>
      <c r="B17" s="13" t="s">
        <v>14</v>
      </c>
      <c r="C17" s="11"/>
      <c r="D17" s="11"/>
      <c r="E17" s="11">
        <v>0</v>
      </c>
      <c r="F17" s="11">
        <v>0</v>
      </c>
      <c r="G17" s="56"/>
      <c r="H17" s="11"/>
      <c r="I17" s="11">
        <v>1</v>
      </c>
      <c r="J17" s="11"/>
      <c r="K17" s="11"/>
      <c r="L17" s="17"/>
      <c r="M17" s="17"/>
      <c r="N17" s="17"/>
      <c r="O17" s="15">
        <f t="shared" si="3"/>
        <v>1</v>
      </c>
      <c r="P17" s="16">
        <f t="shared" si="4"/>
        <v>0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spans="1:46" s="1" customFormat="1" ht="15">
      <c r="A18" s="62" t="s">
        <v>73</v>
      </c>
      <c r="B18" s="13" t="s">
        <v>15</v>
      </c>
      <c r="C18" s="28"/>
      <c r="D18" s="27">
        <f>D20</f>
        <v>4</v>
      </c>
      <c r="E18" s="27">
        <v>0</v>
      </c>
      <c r="F18" s="27">
        <v>3</v>
      </c>
      <c r="G18" s="59">
        <f aca="true" t="shared" si="7" ref="G18:H18">SUM(G19:G21)</f>
        <v>0</v>
      </c>
      <c r="H18" s="27">
        <f t="shared" si="7"/>
        <v>0</v>
      </c>
      <c r="I18" s="28">
        <v>0</v>
      </c>
      <c r="J18" s="27"/>
      <c r="K18" s="27"/>
      <c r="L18" s="17"/>
      <c r="M18" s="17"/>
      <c r="N18" s="17"/>
      <c r="O18" s="15">
        <f t="shared" si="3"/>
        <v>0</v>
      </c>
      <c r="P18" s="16">
        <f t="shared" si="4"/>
        <v>7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</row>
    <row r="19" spans="1:46" s="1" customFormat="1" ht="15">
      <c r="A19" s="62" t="s">
        <v>74</v>
      </c>
      <c r="B19" s="13" t="s">
        <v>16</v>
      </c>
      <c r="C19" s="45"/>
      <c r="D19" s="11"/>
      <c r="E19" s="11">
        <v>0</v>
      </c>
      <c r="F19" s="11">
        <v>0</v>
      </c>
      <c r="G19" s="57"/>
      <c r="H19" s="11"/>
      <c r="I19" s="11">
        <v>0</v>
      </c>
      <c r="J19" s="11"/>
      <c r="K19" s="11"/>
      <c r="L19" s="17"/>
      <c r="M19" s="17"/>
      <c r="N19" s="17"/>
      <c r="O19" s="15">
        <f t="shared" si="3"/>
        <v>0</v>
      </c>
      <c r="P19" s="16">
        <f t="shared" si="4"/>
        <v>0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</row>
    <row r="20" spans="1:46" s="1" customFormat="1" ht="15">
      <c r="A20" s="62" t="s">
        <v>75</v>
      </c>
      <c r="B20" s="13" t="s">
        <v>17</v>
      </c>
      <c r="C20" s="45"/>
      <c r="D20" s="11">
        <v>4</v>
      </c>
      <c r="E20" s="11">
        <v>0</v>
      </c>
      <c r="F20" s="47">
        <v>3</v>
      </c>
      <c r="G20" s="57"/>
      <c r="H20" s="11"/>
      <c r="I20" s="11">
        <v>0</v>
      </c>
      <c r="J20" s="11"/>
      <c r="K20" s="11"/>
      <c r="L20" s="17"/>
      <c r="M20" s="17"/>
      <c r="N20" s="17"/>
      <c r="O20" s="15">
        <f t="shared" si="3"/>
        <v>0</v>
      </c>
      <c r="P20" s="16">
        <f t="shared" si="4"/>
        <v>7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</row>
    <row r="21" spans="1:46" s="1" customFormat="1" ht="15">
      <c r="A21" s="63" t="s">
        <v>76</v>
      </c>
      <c r="B21" s="13" t="s">
        <v>18</v>
      </c>
      <c r="C21" s="45"/>
      <c r="D21" s="11"/>
      <c r="E21" s="11">
        <v>0</v>
      </c>
      <c r="F21" s="11">
        <v>0</v>
      </c>
      <c r="G21" s="57"/>
      <c r="H21" s="11"/>
      <c r="I21" s="11">
        <v>0</v>
      </c>
      <c r="J21" s="11"/>
      <c r="K21" s="11"/>
      <c r="L21" s="17"/>
      <c r="M21" s="17"/>
      <c r="N21" s="17"/>
      <c r="O21" s="15">
        <f t="shared" si="3"/>
        <v>0</v>
      </c>
      <c r="P21" s="16">
        <f t="shared" si="4"/>
        <v>0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</row>
    <row r="22" spans="1:46" s="2" customFormat="1" ht="15">
      <c r="A22" s="64" t="s">
        <v>60</v>
      </c>
      <c r="B22" s="10" t="s">
        <v>19</v>
      </c>
      <c r="C22" s="28">
        <f>C23+C29+C35</f>
        <v>14</v>
      </c>
      <c r="D22" s="28"/>
      <c r="E22" s="27">
        <v>0</v>
      </c>
      <c r="F22" s="27">
        <v>0</v>
      </c>
      <c r="G22" s="59">
        <f aca="true" t="shared" si="8" ref="G22:H22">SUM(G23,G29,G35)</f>
        <v>4</v>
      </c>
      <c r="H22" s="27">
        <f t="shared" si="8"/>
        <v>3</v>
      </c>
      <c r="I22" s="28">
        <f>SUM(I23,I35)</f>
        <v>3</v>
      </c>
      <c r="J22" s="28"/>
      <c r="K22" s="27">
        <f>K23+K29</f>
        <v>11</v>
      </c>
      <c r="L22" s="15"/>
      <c r="M22" s="15"/>
      <c r="N22" s="15"/>
      <c r="O22" s="15">
        <f t="shared" si="3"/>
        <v>32</v>
      </c>
      <c r="P22" s="16">
        <f t="shared" si="4"/>
        <v>3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</row>
    <row r="23" spans="1:46" s="1" customFormat="1" ht="15">
      <c r="A23" s="62" t="s">
        <v>62</v>
      </c>
      <c r="B23" s="13" t="s">
        <v>20</v>
      </c>
      <c r="C23" s="28">
        <f>SUM(C25:C28)</f>
        <v>11</v>
      </c>
      <c r="D23" s="27"/>
      <c r="E23" s="27">
        <v>0</v>
      </c>
      <c r="F23" s="27">
        <v>0</v>
      </c>
      <c r="G23" s="59">
        <f aca="true" t="shared" si="9" ref="G23:I23">SUM(G24:G28)</f>
        <v>4</v>
      </c>
      <c r="H23" s="27">
        <f t="shared" si="9"/>
        <v>0</v>
      </c>
      <c r="I23" s="28">
        <f t="shared" si="9"/>
        <v>3</v>
      </c>
      <c r="J23" s="27"/>
      <c r="K23" s="27">
        <f>K25</f>
        <v>11</v>
      </c>
      <c r="L23" s="17"/>
      <c r="M23" s="17"/>
      <c r="N23" s="17"/>
      <c r="O23" s="15">
        <f t="shared" si="3"/>
        <v>29</v>
      </c>
      <c r="P23" s="16">
        <f t="shared" si="4"/>
        <v>0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</row>
    <row r="24" spans="1:46" s="1" customFormat="1" ht="15">
      <c r="A24" s="62" t="s">
        <v>63</v>
      </c>
      <c r="B24" s="13" t="s">
        <v>21</v>
      </c>
      <c r="C24" s="45"/>
      <c r="D24" s="11"/>
      <c r="E24" s="11">
        <v>0</v>
      </c>
      <c r="F24" s="11">
        <v>0</v>
      </c>
      <c r="G24" s="57"/>
      <c r="H24" s="11"/>
      <c r="I24" s="11">
        <v>0</v>
      </c>
      <c r="J24" s="11"/>
      <c r="K24" s="11"/>
      <c r="L24" s="17"/>
      <c r="M24" s="17"/>
      <c r="N24" s="17"/>
      <c r="O24" s="15">
        <f t="shared" si="3"/>
        <v>0</v>
      </c>
      <c r="P24" s="16">
        <f t="shared" si="4"/>
        <v>0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</row>
    <row r="25" spans="1:46" s="1" customFormat="1" ht="15">
      <c r="A25" s="62" t="s">
        <v>64</v>
      </c>
      <c r="B25" s="13" t="s">
        <v>22</v>
      </c>
      <c r="C25" s="45">
        <v>11</v>
      </c>
      <c r="D25" s="11"/>
      <c r="E25" s="11">
        <v>0</v>
      </c>
      <c r="F25" s="11">
        <v>0</v>
      </c>
      <c r="G25" s="45">
        <v>4</v>
      </c>
      <c r="H25" s="11"/>
      <c r="I25" s="11">
        <v>3</v>
      </c>
      <c r="J25" s="11"/>
      <c r="K25" s="11">
        <v>11</v>
      </c>
      <c r="L25" s="17"/>
      <c r="M25" s="17"/>
      <c r="N25" s="17"/>
      <c r="O25" s="15">
        <f t="shared" si="3"/>
        <v>29</v>
      </c>
      <c r="P25" s="16">
        <f t="shared" si="4"/>
        <v>0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</row>
    <row r="26" spans="1:46" s="1" customFormat="1" ht="15">
      <c r="A26" s="62" t="s">
        <v>65</v>
      </c>
      <c r="B26" s="13" t="s">
        <v>23</v>
      </c>
      <c r="C26" s="45"/>
      <c r="D26" s="11"/>
      <c r="E26" s="11">
        <v>0</v>
      </c>
      <c r="F26" s="11">
        <v>0</v>
      </c>
      <c r="G26" s="57"/>
      <c r="H26" s="11"/>
      <c r="I26" s="11">
        <v>0</v>
      </c>
      <c r="J26" s="11"/>
      <c r="K26" s="11"/>
      <c r="L26" s="17"/>
      <c r="M26" s="17"/>
      <c r="N26" s="17"/>
      <c r="O26" s="15">
        <f t="shared" si="3"/>
        <v>0</v>
      </c>
      <c r="P26" s="16">
        <f t="shared" si="4"/>
        <v>0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</row>
    <row r="27" spans="1:46" s="1" customFormat="1" ht="15">
      <c r="A27" s="62" t="s">
        <v>66</v>
      </c>
      <c r="B27" s="13" t="s">
        <v>24</v>
      </c>
      <c r="C27" s="45"/>
      <c r="D27" s="11"/>
      <c r="E27" s="11">
        <v>0</v>
      </c>
      <c r="F27" s="11">
        <v>0</v>
      </c>
      <c r="G27" s="57"/>
      <c r="H27" s="11"/>
      <c r="I27" s="11">
        <v>0</v>
      </c>
      <c r="J27" s="11"/>
      <c r="K27" s="11"/>
      <c r="L27" s="17"/>
      <c r="M27" s="17"/>
      <c r="N27" s="17"/>
      <c r="O27" s="15">
        <f t="shared" si="3"/>
        <v>0</v>
      </c>
      <c r="P27" s="16">
        <f t="shared" si="4"/>
        <v>0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</row>
    <row r="28" spans="1:46" s="1" customFormat="1" ht="15">
      <c r="A28" s="62" t="s">
        <v>67</v>
      </c>
      <c r="B28" s="13" t="s">
        <v>25</v>
      </c>
      <c r="C28" s="45"/>
      <c r="D28" s="11"/>
      <c r="E28" s="11">
        <v>0</v>
      </c>
      <c r="F28" s="11">
        <v>0</v>
      </c>
      <c r="G28" s="57"/>
      <c r="H28" s="11"/>
      <c r="I28" s="11">
        <v>0</v>
      </c>
      <c r="J28" s="11"/>
      <c r="K28" s="11"/>
      <c r="L28" s="17"/>
      <c r="M28" s="17"/>
      <c r="N28" s="17"/>
      <c r="O28" s="15">
        <f t="shared" si="3"/>
        <v>0</v>
      </c>
      <c r="P28" s="16">
        <f t="shared" si="4"/>
        <v>0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</row>
    <row r="29" spans="1:46" s="1" customFormat="1" ht="15">
      <c r="A29" s="62" t="s">
        <v>68</v>
      </c>
      <c r="B29" s="13" t="s">
        <v>26</v>
      </c>
      <c r="C29" s="28">
        <f>SUM(C30:C34)</f>
        <v>3</v>
      </c>
      <c r="D29" s="27"/>
      <c r="E29" s="27">
        <v>0</v>
      </c>
      <c r="F29" s="27">
        <v>0</v>
      </c>
      <c r="G29" s="59">
        <f aca="true" t="shared" si="10" ref="G29:H29">SUM(G30:G34)</f>
        <v>0</v>
      </c>
      <c r="H29" s="27">
        <f t="shared" si="10"/>
        <v>0</v>
      </c>
      <c r="I29" s="28">
        <f>SUM(I30:I34)</f>
        <v>4</v>
      </c>
      <c r="J29" s="27"/>
      <c r="K29" s="27">
        <v>0</v>
      </c>
      <c r="L29" s="17"/>
      <c r="M29" s="17"/>
      <c r="N29" s="17"/>
      <c r="O29" s="15">
        <f t="shared" si="3"/>
        <v>7</v>
      </c>
      <c r="P29" s="16">
        <f t="shared" si="4"/>
        <v>0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</row>
    <row r="30" spans="1:46" s="1" customFormat="1" ht="15">
      <c r="A30" s="62" t="s">
        <v>69</v>
      </c>
      <c r="B30" s="13" t="s">
        <v>27</v>
      </c>
      <c r="C30" s="45"/>
      <c r="D30" s="11"/>
      <c r="E30" s="11">
        <v>0</v>
      </c>
      <c r="F30" s="11">
        <v>0</v>
      </c>
      <c r="G30" s="57"/>
      <c r="H30" s="11"/>
      <c r="I30" s="11">
        <v>0</v>
      </c>
      <c r="J30" s="11"/>
      <c r="K30" s="11">
        <v>0</v>
      </c>
      <c r="L30" s="17"/>
      <c r="M30" s="17"/>
      <c r="N30" s="17"/>
      <c r="O30" s="15">
        <f t="shared" si="3"/>
        <v>0</v>
      </c>
      <c r="P30" s="16">
        <f t="shared" si="4"/>
        <v>0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</row>
    <row r="31" spans="1:46" s="1" customFormat="1" ht="15">
      <c r="A31" s="62" t="s">
        <v>70</v>
      </c>
      <c r="B31" s="13" t="s">
        <v>28</v>
      </c>
      <c r="C31" s="45">
        <v>2</v>
      </c>
      <c r="D31" s="11"/>
      <c r="E31" s="11">
        <v>0</v>
      </c>
      <c r="F31" s="11">
        <v>0</v>
      </c>
      <c r="G31" s="57"/>
      <c r="H31" s="11"/>
      <c r="I31" s="11">
        <v>4</v>
      </c>
      <c r="J31" s="11"/>
      <c r="K31" s="11">
        <v>0</v>
      </c>
      <c r="L31" s="17"/>
      <c r="M31" s="17"/>
      <c r="N31" s="17"/>
      <c r="O31" s="15">
        <f t="shared" si="3"/>
        <v>6</v>
      </c>
      <c r="P31" s="16">
        <f t="shared" si="4"/>
        <v>0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6" s="1" customFormat="1" ht="15">
      <c r="A32" s="62" t="s">
        <v>71</v>
      </c>
      <c r="B32" s="13" t="s">
        <v>29</v>
      </c>
      <c r="C32" s="45"/>
      <c r="D32" s="11"/>
      <c r="E32" s="11">
        <v>0</v>
      </c>
      <c r="F32" s="11">
        <v>0</v>
      </c>
      <c r="G32" s="57"/>
      <c r="H32" s="11"/>
      <c r="I32" s="11">
        <v>0</v>
      </c>
      <c r="J32" s="11"/>
      <c r="K32" s="11"/>
      <c r="L32" s="17"/>
      <c r="M32" s="17"/>
      <c r="N32" s="17"/>
      <c r="O32" s="15">
        <f t="shared" si="3"/>
        <v>0</v>
      </c>
      <c r="P32" s="16">
        <f t="shared" si="4"/>
        <v>0</v>
      </c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</row>
    <row r="33" spans="1:46" s="1" customFormat="1" ht="15">
      <c r="A33" s="62" t="s">
        <v>72</v>
      </c>
      <c r="B33" s="13" t="s">
        <v>30</v>
      </c>
      <c r="C33" s="45"/>
      <c r="D33" s="11"/>
      <c r="E33" s="11">
        <v>0</v>
      </c>
      <c r="F33" s="11">
        <v>0</v>
      </c>
      <c r="G33" s="57"/>
      <c r="H33" s="11"/>
      <c r="I33" s="11">
        <v>0</v>
      </c>
      <c r="J33" s="11"/>
      <c r="K33" s="11"/>
      <c r="L33" s="17"/>
      <c r="M33" s="17"/>
      <c r="N33" s="17"/>
      <c r="O33" s="15">
        <f t="shared" si="3"/>
        <v>0</v>
      </c>
      <c r="P33" s="16">
        <f t="shared" si="4"/>
        <v>0</v>
      </c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</row>
    <row r="34" spans="1:46" s="1" customFormat="1" ht="15">
      <c r="A34" s="62" t="s">
        <v>73</v>
      </c>
      <c r="B34" s="13" t="s">
        <v>31</v>
      </c>
      <c r="C34" s="45">
        <v>1</v>
      </c>
      <c r="D34" s="11"/>
      <c r="E34" s="11">
        <v>0</v>
      </c>
      <c r="F34" s="11">
        <v>0</v>
      </c>
      <c r="G34" s="57"/>
      <c r="H34" s="11"/>
      <c r="I34" s="11">
        <v>0</v>
      </c>
      <c r="J34" s="11"/>
      <c r="K34" s="11"/>
      <c r="L34" s="17"/>
      <c r="M34" s="17"/>
      <c r="N34" s="17"/>
      <c r="O34" s="15">
        <f t="shared" si="3"/>
        <v>1</v>
      </c>
      <c r="P34" s="16">
        <f t="shared" si="4"/>
        <v>0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</row>
    <row r="35" spans="1:46" s="1" customFormat="1" ht="15">
      <c r="A35" s="62" t="s">
        <v>74</v>
      </c>
      <c r="B35" s="13" t="s">
        <v>32</v>
      </c>
      <c r="C35" s="28"/>
      <c r="D35" s="27"/>
      <c r="E35" s="27">
        <v>0</v>
      </c>
      <c r="F35" s="27">
        <v>0</v>
      </c>
      <c r="G35" s="59">
        <f aca="true" t="shared" si="11" ref="G35:H35">SUM(G36:G38)</f>
        <v>0</v>
      </c>
      <c r="H35" s="27">
        <f t="shared" si="11"/>
        <v>3</v>
      </c>
      <c r="I35" s="28">
        <v>0</v>
      </c>
      <c r="J35" s="27"/>
      <c r="K35" s="27"/>
      <c r="L35" s="17"/>
      <c r="M35" s="17"/>
      <c r="N35" s="17"/>
      <c r="O35" s="15">
        <f t="shared" si="3"/>
        <v>0</v>
      </c>
      <c r="P35" s="16">
        <f t="shared" si="4"/>
        <v>3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</row>
    <row r="36" spans="1:46" s="1" customFormat="1" ht="15">
      <c r="A36" s="63" t="s">
        <v>77</v>
      </c>
      <c r="B36" s="13" t="s">
        <v>33</v>
      </c>
      <c r="C36" s="45"/>
      <c r="D36" s="11"/>
      <c r="E36" s="11">
        <v>0</v>
      </c>
      <c r="F36" s="11">
        <v>0</v>
      </c>
      <c r="G36" s="57"/>
      <c r="H36" s="60">
        <v>3</v>
      </c>
      <c r="I36" s="11">
        <v>0</v>
      </c>
      <c r="J36" s="11"/>
      <c r="K36" s="11"/>
      <c r="L36" s="17"/>
      <c r="M36" s="17"/>
      <c r="N36" s="17"/>
      <c r="O36" s="15">
        <f t="shared" si="3"/>
        <v>0</v>
      </c>
      <c r="P36" s="16">
        <f t="shared" si="4"/>
        <v>3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</row>
    <row r="37" spans="1:46" s="1" customFormat="1" ht="15">
      <c r="A37" s="62" t="s">
        <v>75</v>
      </c>
      <c r="B37" s="13" t="s">
        <v>34</v>
      </c>
      <c r="C37" s="45"/>
      <c r="E37" s="11">
        <v>0</v>
      </c>
      <c r="F37" s="11">
        <v>0</v>
      </c>
      <c r="G37" s="57"/>
      <c r="H37" s="11"/>
      <c r="I37" s="11">
        <v>0</v>
      </c>
      <c r="J37" s="11"/>
      <c r="K37" s="11"/>
      <c r="L37" s="17"/>
      <c r="M37" s="17"/>
      <c r="N37" s="17"/>
      <c r="O37" s="15">
        <f t="shared" si="3"/>
        <v>0</v>
      </c>
      <c r="P37" s="16">
        <f t="shared" si="4"/>
        <v>0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</row>
    <row r="38" spans="1:46" s="1" customFormat="1" ht="15">
      <c r="A38" s="63" t="s">
        <v>76</v>
      </c>
      <c r="B38" s="13" t="s">
        <v>35</v>
      </c>
      <c r="C38" s="45"/>
      <c r="D38" s="11"/>
      <c r="E38" s="11">
        <v>0</v>
      </c>
      <c r="F38" s="11">
        <v>0</v>
      </c>
      <c r="G38" s="57"/>
      <c r="H38" s="11"/>
      <c r="I38" s="11">
        <v>0</v>
      </c>
      <c r="J38" s="11"/>
      <c r="K38" s="11"/>
      <c r="L38" s="17"/>
      <c r="M38" s="17"/>
      <c r="N38" s="17"/>
      <c r="O38" s="15">
        <f t="shared" si="3"/>
        <v>0</v>
      </c>
      <c r="P38" s="16">
        <f t="shared" si="4"/>
        <v>0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</row>
    <row r="39" spans="1:46" s="1" customFormat="1" ht="15">
      <c r="A39" s="61" t="s">
        <v>78</v>
      </c>
      <c r="B39" s="10" t="s">
        <v>36</v>
      </c>
      <c r="C39" s="45"/>
      <c r="D39" s="11"/>
      <c r="E39" s="11">
        <v>0</v>
      </c>
      <c r="F39" s="11">
        <v>0</v>
      </c>
      <c r="G39" s="57"/>
      <c r="H39" s="11"/>
      <c r="I39" s="11">
        <v>0</v>
      </c>
      <c r="J39" s="11"/>
      <c r="K39" s="11"/>
      <c r="L39" s="15"/>
      <c r="M39" s="15"/>
      <c r="N39" s="15"/>
      <c r="O39" s="15">
        <f t="shared" si="3"/>
        <v>0</v>
      </c>
      <c r="P39" s="16">
        <f t="shared" si="4"/>
        <v>0</v>
      </c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</row>
    <row r="40" spans="1:46" s="1" customFormat="1" ht="26">
      <c r="A40" s="64" t="s">
        <v>79</v>
      </c>
      <c r="B40" s="10" t="s">
        <v>37</v>
      </c>
      <c r="C40" s="45">
        <v>21</v>
      </c>
      <c r="D40" s="11"/>
      <c r="E40" s="27">
        <v>0</v>
      </c>
      <c r="F40" s="27">
        <v>0</v>
      </c>
      <c r="G40" s="45">
        <v>26</v>
      </c>
      <c r="H40" s="11"/>
      <c r="I40" s="11">
        <v>5</v>
      </c>
      <c r="J40" s="11"/>
      <c r="K40" s="11"/>
      <c r="L40" s="15"/>
      <c r="M40" s="15"/>
      <c r="N40" s="15"/>
      <c r="O40" s="15">
        <f t="shared" si="3"/>
        <v>52</v>
      </c>
      <c r="P40" s="16">
        <f t="shared" si="4"/>
        <v>0</v>
      </c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</row>
    <row r="41" spans="1:46" s="1" customFormat="1" ht="15">
      <c r="A41" s="64" t="s">
        <v>80</v>
      </c>
      <c r="B41" s="10" t="s">
        <v>38</v>
      </c>
      <c r="C41" s="45"/>
      <c r="D41" s="11"/>
      <c r="E41" s="11">
        <v>0</v>
      </c>
      <c r="F41" s="11">
        <v>0</v>
      </c>
      <c r="G41" s="47"/>
      <c r="H41" s="11"/>
      <c r="I41" s="11">
        <v>0</v>
      </c>
      <c r="J41" s="11"/>
      <c r="K41" s="11"/>
      <c r="L41" s="15"/>
      <c r="M41" s="15"/>
      <c r="N41" s="15"/>
      <c r="O41" s="15">
        <f t="shared" si="3"/>
        <v>0</v>
      </c>
      <c r="P41" s="16">
        <f t="shared" si="4"/>
        <v>0</v>
      </c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</row>
    <row r="42" spans="1:46" s="1" customFormat="1" ht="15">
      <c r="A42" s="64" t="s">
        <v>81</v>
      </c>
      <c r="B42" s="10" t="s">
        <v>39</v>
      </c>
      <c r="C42" s="45"/>
      <c r="D42" s="11"/>
      <c r="E42" s="11">
        <v>0</v>
      </c>
      <c r="F42" s="11">
        <v>0</v>
      </c>
      <c r="G42" s="47"/>
      <c r="H42" s="11"/>
      <c r="I42" s="11">
        <v>0</v>
      </c>
      <c r="J42" s="11"/>
      <c r="K42" s="11"/>
      <c r="L42" s="15"/>
      <c r="M42" s="15"/>
      <c r="N42" s="15"/>
      <c r="O42" s="15">
        <f t="shared" si="3"/>
        <v>0</v>
      </c>
      <c r="P42" s="16">
        <f t="shared" si="4"/>
        <v>0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</row>
    <row r="43" spans="1:46" s="1" customFormat="1" ht="15">
      <c r="A43" s="64" t="s">
        <v>82</v>
      </c>
      <c r="B43" s="10" t="s">
        <v>40</v>
      </c>
      <c r="C43" s="11"/>
      <c r="D43" s="11"/>
      <c r="E43" s="11">
        <v>0</v>
      </c>
      <c r="F43" s="11">
        <v>0</v>
      </c>
      <c r="G43" s="47"/>
      <c r="H43" s="11"/>
      <c r="I43" s="11">
        <v>0</v>
      </c>
      <c r="J43" s="11"/>
      <c r="K43" s="11"/>
      <c r="L43" s="15"/>
      <c r="M43" s="15"/>
      <c r="N43" s="15"/>
      <c r="O43" s="15">
        <f t="shared" si="3"/>
        <v>0</v>
      </c>
      <c r="P43" s="16">
        <f t="shared" si="4"/>
        <v>0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</row>
    <row r="44" spans="1:46" s="1" customFormat="1" ht="15">
      <c r="A44" s="64" t="s">
        <v>83</v>
      </c>
      <c r="B44" s="10" t="s">
        <v>41</v>
      </c>
      <c r="C44" s="11"/>
      <c r="D44" s="11"/>
      <c r="E44" s="11">
        <v>0</v>
      </c>
      <c r="F44" s="11">
        <v>0</v>
      </c>
      <c r="G44" s="47"/>
      <c r="H44" s="11"/>
      <c r="I44" s="11">
        <v>0</v>
      </c>
      <c r="J44" s="11"/>
      <c r="K44" s="11"/>
      <c r="L44" s="15"/>
      <c r="M44" s="15"/>
      <c r="N44" s="15"/>
      <c r="O44" s="15">
        <f t="shared" si="3"/>
        <v>0</v>
      </c>
      <c r="P44" s="16">
        <f t="shared" si="4"/>
        <v>0</v>
      </c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</row>
    <row r="45" spans="1:46" s="1" customFormat="1" ht="13.5" thickBot="1">
      <c r="A45" s="65" t="s">
        <v>84</v>
      </c>
      <c r="B45" s="12" t="s">
        <v>42</v>
      </c>
      <c r="C45" s="27">
        <f>C4+C40</f>
        <v>188</v>
      </c>
      <c r="D45" s="27">
        <f>D20</f>
        <v>4</v>
      </c>
      <c r="E45" s="27">
        <v>59</v>
      </c>
      <c r="F45" s="27">
        <v>3</v>
      </c>
      <c r="G45" s="27">
        <f aca="true" t="shared" si="12" ref="G45:H45">SUM(G4,G39:G44)</f>
        <v>77</v>
      </c>
      <c r="H45" s="27">
        <f t="shared" si="12"/>
        <v>3</v>
      </c>
      <c r="I45" s="28">
        <f>SUM(I4,I40)</f>
        <v>29</v>
      </c>
      <c r="J45" s="35"/>
      <c r="K45" s="28">
        <f>K4+K40</f>
        <v>21</v>
      </c>
      <c r="L45" s="19"/>
      <c r="M45" s="19"/>
      <c r="N45" s="19"/>
      <c r="O45" s="19">
        <f t="shared" si="3"/>
        <v>374</v>
      </c>
      <c r="P45" s="20">
        <f t="shared" si="4"/>
        <v>10</v>
      </c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</row>
    <row r="46" spans="5:46" s="1" customFormat="1" ht="15">
      <c r="E46" s="5"/>
      <c r="F46" s="5"/>
      <c r="G46" s="5"/>
      <c r="H46" s="5"/>
      <c r="I46" s="5"/>
      <c r="J46" s="5"/>
      <c r="K46" s="50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</row>
    <row r="47" spans="5:46" s="1" customFormat="1" ht="15">
      <c r="E47" s="5"/>
      <c r="F47" s="5"/>
      <c r="G47" s="5"/>
      <c r="H47" s="5"/>
      <c r="I47" s="5"/>
      <c r="J47" s="5"/>
      <c r="K47" s="50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</row>
    <row r="48" spans="5:46" s="1" customFormat="1" ht="15">
      <c r="E48" s="5"/>
      <c r="F48" s="5"/>
      <c r="G48" s="5"/>
      <c r="H48" s="5"/>
      <c r="I48" s="5"/>
      <c r="J48" s="5"/>
      <c r="K48" s="48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</row>
    <row r="49" spans="3:4" ht="15">
      <c r="C49" s="4"/>
      <c r="D49" s="4"/>
    </row>
    <row r="74" spans="1:51" s="3" customFormat="1" ht="15">
      <c r="A74" s="6" t="s">
        <v>43</v>
      </c>
      <c r="E74" s="5"/>
      <c r="F74" s="5"/>
      <c r="G74" s="5"/>
      <c r="H74" s="5"/>
      <c r="I74" s="5"/>
      <c r="J74" s="5"/>
      <c r="K74" s="48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</row>
    <row r="75" spans="1:51" s="3" customFormat="1" ht="15">
      <c r="A75" s="6" t="s">
        <v>44</v>
      </c>
      <c r="E75" s="5"/>
      <c r="F75" s="5"/>
      <c r="G75" s="5"/>
      <c r="H75" s="5"/>
      <c r="I75" s="5"/>
      <c r="J75" s="5"/>
      <c r="K75" s="48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</row>
    <row r="76" spans="1:51" s="3" customFormat="1" ht="15">
      <c r="A76" s="6" t="s">
        <v>45</v>
      </c>
      <c r="E76" s="5"/>
      <c r="F76" s="5"/>
      <c r="G76" s="5"/>
      <c r="H76" s="5"/>
      <c r="I76" s="5"/>
      <c r="J76" s="5"/>
      <c r="K76" s="48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</row>
    <row r="77" spans="1:51" s="3" customFormat="1" ht="15">
      <c r="A77" s="6" t="s">
        <v>46</v>
      </c>
      <c r="E77" s="5"/>
      <c r="F77" s="5"/>
      <c r="G77" s="5"/>
      <c r="H77" s="5"/>
      <c r="I77" s="5"/>
      <c r="J77" s="5"/>
      <c r="K77" s="48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</row>
    <row r="78" spans="1:51" s="3" customFormat="1" ht="15">
      <c r="A78" s="6" t="s">
        <v>47</v>
      </c>
      <c r="E78" s="5"/>
      <c r="F78" s="5"/>
      <c r="G78" s="5"/>
      <c r="H78" s="5"/>
      <c r="I78" s="5"/>
      <c r="J78" s="5"/>
      <c r="K78" s="48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</row>
    <row r="79" spans="1:51" s="3" customFormat="1" ht="15">
      <c r="A79" s="6"/>
      <c r="E79" s="5"/>
      <c r="F79" s="5"/>
      <c r="G79" s="5"/>
      <c r="H79" s="5"/>
      <c r="I79" s="5"/>
      <c r="J79" s="5"/>
      <c r="K79" s="48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</row>
    <row r="80" spans="1:51" s="3" customFormat="1" ht="15">
      <c r="A80" s="6"/>
      <c r="E80" s="5"/>
      <c r="F80" s="5"/>
      <c r="G80" s="5"/>
      <c r="H80" s="5"/>
      <c r="I80" s="5"/>
      <c r="J80" s="5"/>
      <c r="K80" s="48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</row>
    <row r="81" spans="1:51" s="3" customFormat="1" ht="15">
      <c r="A81" s="6"/>
      <c r="E81" s="5"/>
      <c r="F81" s="5"/>
      <c r="G81" s="5"/>
      <c r="H81" s="5"/>
      <c r="I81" s="5"/>
      <c r="J81" s="5"/>
      <c r="K81" s="48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</row>
    <row r="82" spans="1:51" s="3" customFormat="1" ht="15">
      <c r="A82" s="6"/>
      <c r="E82" s="5"/>
      <c r="F82" s="5"/>
      <c r="G82" s="5"/>
      <c r="H82" s="5"/>
      <c r="I82" s="5"/>
      <c r="J82" s="5"/>
      <c r="K82" s="48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</row>
    <row r="83" spans="1:51" s="3" customFormat="1" ht="15">
      <c r="A83" s="6"/>
      <c r="E83" s="5"/>
      <c r="F83" s="5"/>
      <c r="G83" s="5"/>
      <c r="H83" s="5"/>
      <c r="I83" s="5"/>
      <c r="J83" s="5"/>
      <c r="K83" s="48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</row>
    <row r="84" spans="1:51" s="3" customFormat="1" ht="15">
      <c r="A84" s="6"/>
      <c r="E84" s="5"/>
      <c r="F84" s="5"/>
      <c r="G84" s="5"/>
      <c r="H84" s="5"/>
      <c r="I84" s="5"/>
      <c r="J84" s="5"/>
      <c r="K84" s="48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</row>
    <row r="85" spans="1:51" s="3" customFormat="1" ht="15">
      <c r="A85" s="6"/>
      <c r="E85" s="5"/>
      <c r="F85" s="5"/>
      <c r="G85" s="5"/>
      <c r="H85" s="5"/>
      <c r="I85" s="5"/>
      <c r="J85" s="5"/>
      <c r="K85" s="48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</row>
    <row r="86" spans="1:51" s="3" customFormat="1" ht="15">
      <c r="A86" s="6"/>
      <c r="E86" s="5"/>
      <c r="F86" s="5"/>
      <c r="G86" s="5"/>
      <c r="H86" s="5"/>
      <c r="I86" s="5"/>
      <c r="J86" s="5"/>
      <c r="K86" s="48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</row>
    <row r="87" spans="1:51" s="3" customFormat="1" ht="15">
      <c r="A87" s="6"/>
      <c r="E87" s="5"/>
      <c r="F87" s="5"/>
      <c r="G87" s="5"/>
      <c r="H87" s="5"/>
      <c r="I87" s="5"/>
      <c r="J87" s="5"/>
      <c r="K87" s="48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</row>
    <row r="88" spans="1:51" s="3" customFormat="1" ht="15">
      <c r="A88" s="6"/>
      <c r="E88" s="5"/>
      <c r="F88" s="5"/>
      <c r="G88" s="5"/>
      <c r="H88" s="5"/>
      <c r="I88" s="5"/>
      <c r="J88" s="5"/>
      <c r="K88" s="48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</row>
    <row r="89" spans="1:51" s="3" customFormat="1" ht="15">
      <c r="A89" s="6"/>
      <c r="E89" s="5"/>
      <c r="F89" s="5"/>
      <c r="G89" s="5"/>
      <c r="H89" s="5"/>
      <c r="I89" s="5"/>
      <c r="J89" s="5"/>
      <c r="K89" s="48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</row>
    <row r="90" spans="1:51" s="3" customFormat="1" ht="15">
      <c r="A90" s="6"/>
      <c r="E90" s="5"/>
      <c r="F90" s="5"/>
      <c r="G90" s="5"/>
      <c r="H90" s="5"/>
      <c r="I90" s="5"/>
      <c r="J90" s="5"/>
      <c r="K90" s="48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</row>
    <row r="91" spans="1:51" s="3" customFormat="1" ht="15">
      <c r="A91" s="6"/>
      <c r="E91" s="5"/>
      <c r="F91" s="5"/>
      <c r="G91" s="5"/>
      <c r="H91" s="5"/>
      <c r="I91" s="5"/>
      <c r="J91" s="5"/>
      <c r="K91" s="48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</row>
    <row r="92" spans="1:51" s="3" customFormat="1" ht="15">
      <c r="A92" s="6"/>
      <c r="E92" s="5"/>
      <c r="F92" s="5"/>
      <c r="G92" s="5"/>
      <c r="H92" s="5"/>
      <c r="I92" s="5"/>
      <c r="J92" s="5"/>
      <c r="K92" s="48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</row>
    <row r="93" spans="1:51" s="3" customFormat="1" ht="15">
      <c r="A93" s="6"/>
      <c r="E93" s="5"/>
      <c r="F93" s="5"/>
      <c r="G93" s="5"/>
      <c r="H93" s="5"/>
      <c r="I93" s="5"/>
      <c r="J93" s="5"/>
      <c r="K93" s="48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</row>
    <row r="94" spans="1:51" s="3" customFormat="1" ht="15">
      <c r="A94" s="6">
        <v>2020</v>
      </c>
      <c r="E94" s="5"/>
      <c r="F94" s="5"/>
      <c r="G94" s="5"/>
      <c r="H94" s="5"/>
      <c r="I94" s="5"/>
      <c r="J94" s="5"/>
      <c r="K94" s="48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</row>
    <row r="95" spans="1:51" s="3" customFormat="1" ht="15">
      <c r="A95" s="6">
        <v>2021</v>
      </c>
      <c r="E95" s="5"/>
      <c r="F95" s="5"/>
      <c r="G95" s="5"/>
      <c r="H95" s="5"/>
      <c r="I95" s="5"/>
      <c r="J95" s="5"/>
      <c r="K95" s="48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</row>
    <row r="96" spans="1:51" s="3" customFormat="1" ht="15">
      <c r="A96" s="6">
        <v>2022</v>
      </c>
      <c r="E96" s="5"/>
      <c r="F96" s="5"/>
      <c r="G96" s="5"/>
      <c r="H96" s="5"/>
      <c r="I96" s="5"/>
      <c r="J96" s="5"/>
      <c r="K96" s="48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</row>
    <row r="97" spans="1:51" s="3" customFormat="1" ht="15">
      <c r="A97" s="6">
        <v>2023</v>
      </c>
      <c r="E97" s="5"/>
      <c r="F97" s="5"/>
      <c r="G97" s="5"/>
      <c r="H97" s="5"/>
      <c r="I97" s="5"/>
      <c r="J97" s="5"/>
      <c r="K97" s="48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</row>
    <row r="98" spans="1:51" s="3" customFormat="1" ht="15">
      <c r="A98" s="6">
        <v>2024</v>
      </c>
      <c r="E98" s="5"/>
      <c r="F98" s="5"/>
      <c r="G98" s="5"/>
      <c r="H98" s="5"/>
      <c r="I98" s="5"/>
      <c r="J98" s="5"/>
      <c r="K98" s="48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</row>
    <row r="99" spans="1:51" s="3" customFormat="1" ht="15">
      <c r="A99" s="6">
        <v>2025</v>
      </c>
      <c r="E99" s="5"/>
      <c r="F99" s="5"/>
      <c r="G99" s="5"/>
      <c r="H99" s="5"/>
      <c r="I99" s="5"/>
      <c r="J99" s="5"/>
      <c r="K99" s="48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</row>
    <row r="100" spans="1:51" s="3" customFormat="1" ht="15">
      <c r="A100" s="6">
        <v>2026</v>
      </c>
      <c r="E100" s="5"/>
      <c r="F100" s="5"/>
      <c r="G100" s="5"/>
      <c r="H100" s="5"/>
      <c r="I100" s="5"/>
      <c r="J100" s="5"/>
      <c r="K100" s="48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</row>
    <row r="101" spans="1:51" s="3" customFormat="1" ht="15">
      <c r="A101" s="6">
        <v>2027</v>
      </c>
      <c r="E101" s="5"/>
      <c r="F101" s="5"/>
      <c r="G101" s="5"/>
      <c r="H101" s="5"/>
      <c r="I101" s="5"/>
      <c r="J101" s="5"/>
      <c r="K101" s="48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</row>
    <row r="102" spans="1:51" s="3" customFormat="1" ht="15">
      <c r="A102" s="6">
        <v>2028</v>
      </c>
      <c r="E102" s="5"/>
      <c r="F102" s="5"/>
      <c r="G102" s="5"/>
      <c r="H102" s="5"/>
      <c r="I102" s="5"/>
      <c r="J102" s="5"/>
      <c r="K102" s="48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</row>
    <row r="103" spans="1:51" s="3" customFormat="1" ht="15">
      <c r="A103" s="6">
        <v>2029</v>
      </c>
      <c r="E103" s="5"/>
      <c r="F103" s="5"/>
      <c r="G103" s="5"/>
      <c r="H103" s="5"/>
      <c r="I103" s="5"/>
      <c r="J103" s="5"/>
      <c r="K103" s="48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</row>
    <row r="104" spans="1:51" s="3" customFormat="1" ht="15">
      <c r="A104" s="6">
        <v>2030</v>
      </c>
      <c r="E104" s="5"/>
      <c r="F104" s="5"/>
      <c r="G104" s="5"/>
      <c r="H104" s="5"/>
      <c r="I104" s="5"/>
      <c r="J104" s="5"/>
      <c r="K104" s="48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</row>
    <row r="105" spans="1:51" s="3" customFormat="1" ht="15">
      <c r="A105" s="6">
        <v>2031</v>
      </c>
      <c r="E105" s="5"/>
      <c r="F105" s="5"/>
      <c r="G105" s="5"/>
      <c r="H105" s="5"/>
      <c r="I105" s="5"/>
      <c r="J105" s="5"/>
      <c r="K105" s="48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</row>
    <row r="106" spans="1:51" s="3" customFormat="1" ht="15">
      <c r="A106" s="6">
        <v>2032</v>
      </c>
      <c r="E106" s="5"/>
      <c r="F106" s="5"/>
      <c r="G106" s="5"/>
      <c r="H106" s="5"/>
      <c r="I106" s="5"/>
      <c r="J106" s="5"/>
      <c r="K106" s="48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</row>
    <row r="107" spans="1:51" s="3" customFormat="1" ht="15">
      <c r="A107" s="6">
        <v>2033</v>
      </c>
      <c r="E107" s="5"/>
      <c r="F107" s="5"/>
      <c r="G107" s="5"/>
      <c r="H107" s="5"/>
      <c r="I107" s="5"/>
      <c r="J107" s="5"/>
      <c r="K107" s="48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</row>
    <row r="108" spans="1:51" s="3" customFormat="1" ht="15">
      <c r="A108" s="6">
        <v>2034</v>
      </c>
      <c r="E108" s="5"/>
      <c r="F108" s="5"/>
      <c r="G108" s="5"/>
      <c r="H108" s="5"/>
      <c r="I108" s="5"/>
      <c r="J108" s="5"/>
      <c r="K108" s="48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</row>
    <row r="109" spans="1:51" s="3" customFormat="1" ht="15">
      <c r="A109" s="6">
        <v>2035</v>
      </c>
      <c r="E109" s="5"/>
      <c r="F109" s="5"/>
      <c r="G109" s="5"/>
      <c r="H109" s="5"/>
      <c r="I109" s="5"/>
      <c r="J109" s="5"/>
      <c r="K109" s="48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</row>
    <row r="110" spans="1:51" s="3" customFormat="1" ht="15">
      <c r="A110" s="6">
        <v>2036</v>
      </c>
      <c r="E110" s="5"/>
      <c r="F110" s="5"/>
      <c r="G110" s="5"/>
      <c r="H110" s="5"/>
      <c r="I110" s="5"/>
      <c r="J110" s="5"/>
      <c r="K110" s="48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</row>
    <row r="111" spans="1:51" s="3" customFormat="1" ht="15">
      <c r="A111" s="6">
        <v>2037</v>
      </c>
      <c r="E111" s="5"/>
      <c r="F111" s="5"/>
      <c r="G111" s="5"/>
      <c r="H111" s="5"/>
      <c r="I111" s="5"/>
      <c r="J111" s="5"/>
      <c r="K111" s="48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</row>
    <row r="112" spans="1:51" s="3" customFormat="1" ht="15">
      <c r="A112" s="6">
        <v>2038</v>
      </c>
      <c r="E112" s="5"/>
      <c r="F112" s="5"/>
      <c r="G112" s="5"/>
      <c r="H112" s="5"/>
      <c r="I112" s="5"/>
      <c r="J112" s="5"/>
      <c r="K112" s="48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</row>
    <row r="113" spans="1:51" s="3" customFormat="1" ht="15">
      <c r="A113" s="6">
        <v>2039</v>
      </c>
      <c r="E113" s="5"/>
      <c r="F113" s="5"/>
      <c r="G113" s="5"/>
      <c r="H113" s="5"/>
      <c r="I113" s="5"/>
      <c r="J113" s="5"/>
      <c r="K113" s="48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</row>
    <row r="114" spans="1:51" s="3" customFormat="1" ht="15">
      <c r="A114" s="6">
        <v>2040</v>
      </c>
      <c r="E114" s="5"/>
      <c r="F114" s="5"/>
      <c r="G114" s="5"/>
      <c r="H114" s="5"/>
      <c r="I114" s="5"/>
      <c r="J114" s="5"/>
      <c r="K114" s="48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</row>
    <row r="115" spans="1:51" s="3" customFormat="1" ht="15">
      <c r="A115" s="6"/>
      <c r="E115" s="5"/>
      <c r="F115" s="5"/>
      <c r="G115" s="5"/>
      <c r="H115" s="5"/>
      <c r="I115" s="5"/>
      <c r="J115" s="5"/>
      <c r="K115" s="48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</row>
    <row r="116" spans="1:51" s="3" customFormat="1" ht="15">
      <c r="A116" s="6" t="s">
        <v>48</v>
      </c>
      <c r="E116" s="5"/>
      <c r="F116" s="5"/>
      <c r="G116" s="5"/>
      <c r="H116" s="5"/>
      <c r="I116" s="5"/>
      <c r="J116" s="5"/>
      <c r="K116" s="48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</row>
    <row r="117" spans="1:51" s="3" customFormat="1" ht="15">
      <c r="A117" s="6" t="s">
        <v>49</v>
      </c>
      <c r="E117" s="5"/>
      <c r="F117" s="5"/>
      <c r="G117" s="5"/>
      <c r="H117" s="5"/>
      <c r="I117" s="5"/>
      <c r="J117" s="5"/>
      <c r="K117" s="48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</row>
    <row r="118" spans="1:51" s="3" customFormat="1" ht="15">
      <c r="A118" s="6" t="s">
        <v>50</v>
      </c>
      <c r="E118" s="5"/>
      <c r="F118" s="5"/>
      <c r="G118" s="5"/>
      <c r="H118" s="5"/>
      <c r="I118" s="5"/>
      <c r="J118" s="5"/>
      <c r="K118" s="48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</row>
    <row r="119" spans="1:51" s="3" customFormat="1" ht="15">
      <c r="A119" s="6" t="s">
        <v>0</v>
      </c>
      <c r="E119" s="5"/>
      <c r="F119" s="5"/>
      <c r="G119" s="5"/>
      <c r="H119" s="5"/>
      <c r="I119" s="5"/>
      <c r="J119" s="5"/>
      <c r="K119" s="48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</row>
    <row r="120" spans="1:51" s="3" customFormat="1" ht="15">
      <c r="A120" s="6" t="s">
        <v>51</v>
      </c>
      <c r="E120" s="5"/>
      <c r="F120" s="5"/>
      <c r="G120" s="5"/>
      <c r="H120" s="5"/>
      <c r="I120" s="5"/>
      <c r="J120" s="5"/>
      <c r="K120" s="48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</row>
    <row r="121" spans="1:51" s="3" customFormat="1" ht="15">
      <c r="A121" s="6" t="s">
        <v>52</v>
      </c>
      <c r="E121" s="5"/>
      <c r="F121" s="5"/>
      <c r="G121" s="5"/>
      <c r="H121" s="5"/>
      <c r="I121" s="5"/>
      <c r="J121" s="5"/>
      <c r="K121" s="48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</row>
    <row r="122" spans="1:51" s="3" customFormat="1" ht="15">
      <c r="A122" s="6" t="s">
        <v>53</v>
      </c>
      <c r="E122" s="5"/>
      <c r="F122" s="5"/>
      <c r="G122" s="5"/>
      <c r="H122" s="5"/>
      <c r="I122" s="5"/>
      <c r="J122" s="5"/>
      <c r="K122" s="48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</row>
    <row r="123" spans="1:51" s="3" customFormat="1" ht="15">
      <c r="A123" s="6" t="s">
        <v>54</v>
      </c>
      <c r="E123" s="5"/>
      <c r="F123" s="5"/>
      <c r="G123" s="5"/>
      <c r="H123" s="5"/>
      <c r="I123" s="5"/>
      <c r="J123" s="5"/>
      <c r="K123" s="48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</row>
    <row r="124" spans="1:51" s="3" customFormat="1" ht="15">
      <c r="A124" s="6" t="s">
        <v>55</v>
      </c>
      <c r="E124" s="5"/>
      <c r="F124" s="5"/>
      <c r="G124" s="5"/>
      <c r="H124" s="5"/>
      <c r="I124" s="5"/>
      <c r="J124" s="5"/>
      <c r="K124" s="48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</row>
    <row r="125" spans="1:51" s="3" customFormat="1" ht="15">
      <c r="A125" s="6" t="s">
        <v>56</v>
      </c>
      <c r="E125" s="5"/>
      <c r="F125" s="5"/>
      <c r="G125" s="5"/>
      <c r="H125" s="5"/>
      <c r="I125" s="5"/>
      <c r="J125" s="5"/>
      <c r="K125" s="48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</row>
    <row r="126" spans="1:51" s="3" customFormat="1" ht="15">
      <c r="A126" s="6" t="s">
        <v>57</v>
      </c>
      <c r="E126" s="5"/>
      <c r="F126" s="5"/>
      <c r="G126" s="5"/>
      <c r="H126" s="5"/>
      <c r="I126" s="5"/>
      <c r="J126" s="5"/>
      <c r="K126" s="48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</row>
    <row r="127" spans="1:51" s="3" customFormat="1" ht="15">
      <c r="A127" s="6" t="s">
        <v>58</v>
      </c>
      <c r="E127" s="5"/>
      <c r="F127" s="5"/>
      <c r="G127" s="5"/>
      <c r="H127" s="5"/>
      <c r="I127" s="5"/>
      <c r="J127" s="5"/>
      <c r="K127" s="48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</row>
  </sheetData>
  <mergeCells count="7">
    <mergeCell ref="O2:P2"/>
    <mergeCell ref="C2:D2"/>
    <mergeCell ref="E2:F2"/>
    <mergeCell ref="G2:H2"/>
    <mergeCell ref="I2:J2"/>
    <mergeCell ref="K2:L2"/>
    <mergeCell ref="M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rowBreaks count="1" manualBreakCount="1">
    <brk id="4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Y127"/>
  <sheetViews>
    <sheetView tabSelected="1" zoomScale="80" zoomScaleNormal="80" workbookViewId="0" topLeftCell="A1">
      <pane xSplit="2" ySplit="3" topLeftCell="E4" activePane="bottomRight" state="frozen"/>
      <selection pane="topRight" activeCell="C1" sqref="C1"/>
      <selection pane="bottomLeft" activeCell="A4" sqref="A4"/>
      <selection pane="bottomRight" activeCell="K4" sqref="K4:N45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4" width="15.421875" style="3" customWidth="1"/>
    <col min="5" max="10" width="15.421875" style="5" customWidth="1"/>
    <col min="11" max="11" width="15.421875" style="48" customWidth="1"/>
    <col min="12" max="16" width="15.421875" style="5" customWidth="1"/>
    <col min="17" max="16384" width="9.140625" style="5" customWidth="1"/>
  </cols>
  <sheetData>
    <row r="1" ht="15">
      <c r="A1" s="14" t="s">
        <v>96</v>
      </c>
    </row>
    <row r="2" spans="1:16" s="7" customFormat="1" ht="15" customHeight="1">
      <c r="A2" s="8"/>
      <c r="B2" s="9"/>
      <c r="C2" s="68" t="s">
        <v>85</v>
      </c>
      <c r="D2" s="69"/>
      <c r="E2" s="68" t="s">
        <v>86</v>
      </c>
      <c r="F2" s="69"/>
      <c r="G2" s="68" t="s">
        <v>92</v>
      </c>
      <c r="H2" s="69"/>
      <c r="I2" s="68" t="s">
        <v>88</v>
      </c>
      <c r="J2" s="69"/>
      <c r="K2" s="68" t="s">
        <v>89</v>
      </c>
      <c r="L2" s="69"/>
      <c r="M2" s="68" t="s">
        <v>90</v>
      </c>
      <c r="N2" s="70"/>
      <c r="O2" s="66" t="s">
        <v>91</v>
      </c>
      <c r="P2" s="67"/>
    </row>
    <row r="3" spans="1:16" s="7" customFormat="1" ht="15">
      <c r="A3" s="21"/>
      <c r="B3" s="22"/>
      <c r="C3" s="22" t="s">
        <v>93</v>
      </c>
      <c r="D3" s="22" t="s">
        <v>94</v>
      </c>
      <c r="E3" s="22" t="s">
        <v>93</v>
      </c>
      <c r="F3" s="22" t="s">
        <v>94</v>
      </c>
      <c r="G3" s="22" t="s">
        <v>93</v>
      </c>
      <c r="H3" s="22" t="s">
        <v>94</v>
      </c>
      <c r="I3" s="22" t="s">
        <v>93</v>
      </c>
      <c r="J3" s="22" t="s">
        <v>94</v>
      </c>
      <c r="K3" s="22" t="s">
        <v>93</v>
      </c>
      <c r="L3" s="22" t="s">
        <v>94</v>
      </c>
      <c r="M3" s="22" t="s">
        <v>93</v>
      </c>
      <c r="N3" s="23" t="s">
        <v>94</v>
      </c>
      <c r="O3" s="22" t="s">
        <v>95</v>
      </c>
      <c r="P3" s="23" t="s">
        <v>94</v>
      </c>
    </row>
    <row r="4" spans="1:46" s="1" customFormat="1" ht="15">
      <c r="A4" s="61" t="s">
        <v>59</v>
      </c>
      <c r="B4" s="10" t="s">
        <v>1</v>
      </c>
      <c r="C4" s="27">
        <f>C5+C22</f>
        <v>246</v>
      </c>
      <c r="D4" s="27"/>
      <c r="E4" s="15">
        <v>84</v>
      </c>
      <c r="F4" s="15">
        <v>0</v>
      </c>
      <c r="G4" s="27">
        <f aca="true" t="shared" si="0" ref="G4:H4">G5+G22</f>
        <v>31</v>
      </c>
      <c r="H4" s="27">
        <f t="shared" si="0"/>
        <v>3</v>
      </c>
      <c r="I4" s="32">
        <f>SUM(I5,I22,I29)</f>
        <v>21</v>
      </c>
      <c r="J4" s="27"/>
      <c r="K4" s="27">
        <f>K5+K22</f>
        <v>49</v>
      </c>
      <c r="L4" s="15"/>
      <c r="M4" s="15"/>
      <c r="N4" s="15"/>
      <c r="O4" s="15">
        <f>C4+E4+G4+I4+K4+M4</f>
        <v>431</v>
      </c>
      <c r="P4" s="16">
        <f>D4+F4+H4+J4+L4+N4</f>
        <v>3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s="2" customFormat="1" ht="15">
      <c r="A5" s="61" t="s">
        <v>60</v>
      </c>
      <c r="B5" s="10" t="s">
        <v>2</v>
      </c>
      <c r="C5" s="27">
        <f>C6+C12+C18</f>
        <v>224</v>
      </c>
      <c r="D5" s="27"/>
      <c r="E5" s="15">
        <v>84</v>
      </c>
      <c r="F5" s="15">
        <v>0</v>
      </c>
      <c r="G5" s="27">
        <f aca="true" t="shared" si="1" ref="G5:H5">SUM(G6,G18,G12)</f>
        <v>25</v>
      </c>
      <c r="H5" s="27">
        <f t="shared" si="1"/>
        <v>0</v>
      </c>
      <c r="I5" s="32">
        <f>SUM(I12,I6)</f>
        <v>14</v>
      </c>
      <c r="J5" s="27"/>
      <c r="K5" s="27">
        <f>K6+K12</f>
        <v>45</v>
      </c>
      <c r="L5" s="15"/>
      <c r="M5" s="15"/>
      <c r="N5" s="15"/>
      <c r="O5" s="15">
        <f aca="true" t="shared" si="2" ref="O5:O45">C5+E5+G5+I5+K5+M5</f>
        <v>392</v>
      </c>
      <c r="P5" s="16">
        <f aca="true" t="shared" si="3" ref="P5:P45">D5+F5+H5+J5+L5+N5</f>
        <v>0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spans="1:46" s="1" customFormat="1" ht="15">
      <c r="A6" s="62" t="s">
        <v>61</v>
      </c>
      <c r="B6" s="13" t="s">
        <v>3</v>
      </c>
      <c r="C6" s="27">
        <f>SUM(C7:C11)</f>
        <v>192</v>
      </c>
      <c r="D6" s="27"/>
      <c r="E6" s="17">
        <v>77</v>
      </c>
      <c r="F6" s="17">
        <v>0</v>
      </c>
      <c r="G6" s="27">
        <f aca="true" t="shared" si="4" ref="G6:H6">SUM(G7:G11)</f>
        <v>23</v>
      </c>
      <c r="H6" s="27">
        <f t="shared" si="4"/>
        <v>0</v>
      </c>
      <c r="I6" s="32">
        <f>SUM(I7:I11)</f>
        <v>11</v>
      </c>
      <c r="J6" s="27"/>
      <c r="K6" s="27">
        <f>SUM(K7:K11)</f>
        <v>43</v>
      </c>
      <c r="L6" s="17"/>
      <c r="M6" s="17"/>
      <c r="N6" s="17"/>
      <c r="O6" s="15">
        <f t="shared" si="2"/>
        <v>346</v>
      </c>
      <c r="P6" s="16">
        <f t="shared" si="3"/>
        <v>0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s="1" customFormat="1" ht="15">
      <c r="A7" s="62" t="s">
        <v>62</v>
      </c>
      <c r="B7" s="13" t="s">
        <v>4</v>
      </c>
      <c r="C7" s="11">
        <v>150</v>
      </c>
      <c r="D7" s="11"/>
      <c r="E7" s="17">
        <v>30</v>
      </c>
      <c r="F7" s="17">
        <v>0</v>
      </c>
      <c r="G7" s="11">
        <v>23</v>
      </c>
      <c r="H7" s="11"/>
      <c r="I7" s="11">
        <v>9</v>
      </c>
      <c r="J7" s="11"/>
      <c r="K7" s="11">
        <v>43</v>
      </c>
      <c r="L7" s="17"/>
      <c r="M7" s="17"/>
      <c r="N7" s="17"/>
      <c r="O7" s="15">
        <f t="shared" si="2"/>
        <v>255</v>
      </c>
      <c r="P7" s="16">
        <f t="shared" si="3"/>
        <v>0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46" s="1" customFormat="1" ht="15">
      <c r="A8" s="62" t="s">
        <v>63</v>
      </c>
      <c r="B8" s="13" t="s">
        <v>5</v>
      </c>
      <c r="C8" s="11"/>
      <c r="D8" s="11"/>
      <c r="E8" s="17">
        <v>0</v>
      </c>
      <c r="F8" s="17">
        <v>0</v>
      </c>
      <c r="G8" s="47"/>
      <c r="H8" s="11"/>
      <c r="I8" s="11">
        <v>0</v>
      </c>
      <c r="J8" s="11"/>
      <c r="K8" s="11"/>
      <c r="L8" s="17"/>
      <c r="M8" s="17"/>
      <c r="N8" s="17"/>
      <c r="O8" s="15">
        <f t="shared" si="2"/>
        <v>0</v>
      </c>
      <c r="P8" s="16">
        <f t="shared" si="3"/>
        <v>0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</row>
    <row r="9" spans="1:46" s="1" customFormat="1" ht="15">
      <c r="A9" s="62" t="s">
        <v>64</v>
      </c>
      <c r="B9" s="13" t="s">
        <v>6</v>
      </c>
      <c r="C9" s="11">
        <v>41</v>
      </c>
      <c r="D9" s="11"/>
      <c r="E9" s="17">
        <v>12</v>
      </c>
      <c r="F9" s="17">
        <v>0</v>
      </c>
      <c r="G9" s="11"/>
      <c r="H9" s="11"/>
      <c r="I9" s="11">
        <v>1</v>
      </c>
      <c r="J9" s="11"/>
      <c r="K9" s="11">
        <v>0</v>
      </c>
      <c r="L9" s="17"/>
      <c r="M9" s="17"/>
      <c r="N9" s="17"/>
      <c r="O9" s="15">
        <f t="shared" si="2"/>
        <v>54</v>
      </c>
      <c r="P9" s="16">
        <f t="shared" si="3"/>
        <v>0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6" s="1" customFormat="1" ht="15">
      <c r="A10" s="62" t="s">
        <v>65</v>
      </c>
      <c r="B10" s="13" t="s">
        <v>7</v>
      </c>
      <c r="C10" s="11"/>
      <c r="D10" s="11"/>
      <c r="E10" s="17">
        <v>35</v>
      </c>
      <c r="F10" s="17">
        <v>0</v>
      </c>
      <c r="G10" s="47"/>
      <c r="H10" s="11"/>
      <c r="I10" s="11">
        <v>1</v>
      </c>
      <c r="J10" s="11"/>
      <c r="K10" s="11"/>
      <c r="L10" s="17"/>
      <c r="M10" s="17"/>
      <c r="N10" s="17"/>
      <c r="O10" s="15">
        <f t="shared" si="2"/>
        <v>36</v>
      </c>
      <c r="P10" s="16">
        <f t="shared" si="3"/>
        <v>0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1" spans="1:46" s="1" customFormat="1" ht="15">
      <c r="A11" s="62" t="s">
        <v>66</v>
      </c>
      <c r="B11" s="13" t="s">
        <v>8</v>
      </c>
      <c r="C11" s="11">
        <v>1</v>
      </c>
      <c r="D11" s="11"/>
      <c r="E11" s="17">
        <v>0</v>
      </c>
      <c r="F11" s="17">
        <v>0</v>
      </c>
      <c r="G11" s="47"/>
      <c r="H11" s="11"/>
      <c r="I11" s="11">
        <v>0</v>
      </c>
      <c r="J11" s="11"/>
      <c r="K11" s="11"/>
      <c r="L11" s="17"/>
      <c r="M11" s="17"/>
      <c r="N11" s="17"/>
      <c r="O11" s="15">
        <f t="shared" si="2"/>
        <v>1</v>
      </c>
      <c r="P11" s="16">
        <f t="shared" si="3"/>
        <v>0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s="1" customFormat="1" ht="15">
      <c r="A12" s="62" t="s">
        <v>67</v>
      </c>
      <c r="B12" s="13" t="s">
        <v>9</v>
      </c>
      <c r="C12" s="27">
        <f>SUM(C13:C17)</f>
        <v>32</v>
      </c>
      <c r="D12" s="27"/>
      <c r="E12" s="17">
        <v>7</v>
      </c>
      <c r="F12" s="17">
        <v>0</v>
      </c>
      <c r="G12" s="46">
        <f aca="true" t="shared" si="5" ref="G12:H12">SUM(G13:G17)</f>
        <v>2</v>
      </c>
      <c r="H12" s="46">
        <f t="shared" si="5"/>
        <v>0</v>
      </c>
      <c r="I12" s="34">
        <f>SUM(I17,I14)</f>
        <v>3</v>
      </c>
      <c r="J12" s="27"/>
      <c r="K12" s="27">
        <f>SUM(K13:K17)</f>
        <v>2</v>
      </c>
      <c r="L12" s="17"/>
      <c r="M12" s="17"/>
      <c r="N12" s="17"/>
      <c r="O12" s="15">
        <f t="shared" si="2"/>
        <v>46</v>
      </c>
      <c r="P12" s="16">
        <f t="shared" si="3"/>
        <v>0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</row>
    <row r="13" spans="1:46" s="1" customFormat="1" ht="15">
      <c r="A13" s="62" t="s">
        <v>68</v>
      </c>
      <c r="B13" s="13" t="s">
        <v>10</v>
      </c>
      <c r="C13" s="11"/>
      <c r="D13" s="11"/>
      <c r="E13" s="17">
        <v>0</v>
      </c>
      <c r="F13" s="17">
        <v>0</v>
      </c>
      <c r="G13" s="47"/>
      <c r="H13" s="11"/>
      <c r="I13" s="11">
        <v>0</v>
      </c>
      <c r="J13" s="11"/>
      <c r="K13" s="11">
        <v>0</v>
      </c>
      <c r="L13" s="17"/>
      <c r="M13" s="17"/>
      <c r="N13" s="17"/>
      <c r="O13" s="15">
        <f t="shared" si="2"/>
        <v>0</v>
      </c>
      <c r="P13" s="16">
        <f t="shared" si="3"/>
        <v>0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</row>
    <row r="14" spans="1:46" s="1" customFormat="1" ht="15">
      <c r="A14" s="62" t="s">
        <v>69</v>
      </c>
      <c r="B14" s="13" t="s">
        <v>11</v>
      </c>
      <c r="C14" s="11">
        <v>28</v>
      </c>
      <c r="D14" s="11"/>
      <c r="E14" s="17">
        <v>7</v>
      </c>
      <c r="F14" s="17">
        <v>0</v>
      </c>
      <c r="G14" s="11">
        <v>1</v>
      </c>
      <c r="H14" s="11"/>
      <c r="I14" s="11">
        <v>1</v>
      </c>
      <c r="J14" s="11"/>
      <c r="K14" s="11">
        <v>2</v>
      </c>
      <c r="L14" s="17"/>
      <c r="M14" s="17"/>
      <c r="N14" s="17"/>
      <c r="O14" s="15">
        <f t="shared" si="2"/>
        <v>39</v>
      </c>
      <c r="P14" s="16">
        <f t="shared" si="3"/>
        <v>0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</row>
    <row r="15" spans="1:46" s="1" customFormat="1" ht="15">
      <c r="A15" s="62" t="s">
        <v>70</v>
      </c>
      <c r="B15" s="13" t="s">
        <v>12</v>
      </c>
      <c r="C15" s="11"/>
      <c r="D15" s="11"/>
      <c r="E15" s="17">
        <v>0</v>
      </c>
      <c r="F15" s="17">
        <v>0</v>
      </c>
      <c r="G15" s="47"/>
      <c r="H15" s="11"/>
      <c r="I15" s="11">
        <v>0</v>
      </c>
      <c r="J15" s="11"/>
      <c r="K15" s="11"/>
      <c r="L15" s="17"/>
      <c r="M15" s="17"/>
      <c r="N15" s="17"/>
      <c r="O15" s="15">
        <f t="shared" si="2"/>
        <v>0</v>
      </c>
      <c r="P15" s="16">
        <f t="shared" si="3"/>
        <v>0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6" spans="1:46" s="1" customFormat="1" ht="15">
      <c r="A16" s="62" t="s">
        <v>71</v>
      </c>
      <c r="B16" s="13" t="s">
        <v>13</v>
      </c>
      <c r="C16" s="11"/>
      <c r="D16" s="11"/>
      <c r="E16" s="17">
        <v>0</v>
      </c>
      <c r="F16" s="17">
        <v>0</v>
      </c>
      <c r="G16" s="47"/>
      <c r="H16" s="11"/>
      <c r="I16" s="11">
        <v>0</v>
      </c>
      <c r="J16" s="11"/>
      <c r="K16" s="11"/>
      <c r="L16" s="17"/>
      <c r="M16" s="17"/>
      <c r="N16" s="17"/>
      <c r="O16" s="15">
        <f t="shared" si="2"/>
        <v>0</v>
      </c>
      <c r="P16" s="16">
        <f t="shared" si="3"/>
        <v>0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spans="1:46" s="1" customFormat="1" ht="15">
      <c r="A17" s="62" t="s">
        <v>72</v>
      </c>
      <c r="B17" s="13" t="s">
        <v>14</v>
      </c>
      <c r="C17" s="11">
        <v>4</v>
      </c>
      <c r="D17" s="11"/>
      <c r="E17" s="17">
        <v>0</v>
      </c>
      <c r="F17" s="17">
        <v>0</v>
      </c>
      <c r="G17" s="11">
        <v>1</v>
      </c>
      <c r="H17" s="11"/>
      <c r="I17" s="11">
        <v>2</v>
      </c>
      <c r="J17" s="11"/>
      <c r="K17" s="11">
        <v>0</v>
      </c>
      <c r="L17" s="17"/>
      <c r="M17" s="17"/>
      <c r="N17" s="17"/>
      <c r="O17" s="15">
        <f t="shared" si="2"/>
        <v>7</v>
      </c>
      <c r="P17" s="16">
        <f t="shared" si="3"/>
        <v>0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spans="1:46" s="1" customFormat="1" ht="15">
      <c r="A18" s="62" t="s">
        <v>73</v>
      </c>
      <c r="B18" s="13" t="s">
        <v>15</v>
      </c>
      <c r="C18" s="27"/>
      <c r="D18" s="27"/>
      <c r="E18" s="17">
        <v>0</v>
      </c>
      <c r="F18" s="17">
        <v>0</v>
      </c>
      <c r="G18" s="27">
        <f aca="true" t="shared" si="6" ref="G18:H18">SUM(G19:G21)</f>
        <v>0</v>
      </c>
      <c r="H18" s="27">
        <f t="shared" si="6"/>
        <v>0</v>
      </c>
      <c r="I18" s="28">
        <v>0</v>
      </c>
      <c r="J18" s="27"/>
      <c r="K18" s="27"/>
      <c r="L18" s="17"/>
      <c r="M18" s="17"/>
      <c r="N18" s="17"/>
      <c r="O18" s="15">
        <f t="shared" si="2"/>
        <v>0</v>
      </c>
      <c r="P18" s="16">
        <f t="shared" si="3"/>
        <v>0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</row>
    <row r="19" spans="1:46" s="1" customFormat="1" ht="15">
      <c r="A19" s="62" t="s">
        <v>74</v>
      </c>
      <c r="B19" s="13" t="s">
        <v>16</v>
      </c>
      <c r="C19" s="11"/>
      <c r="D19" s="11"/>
      <c r="E19" s="17">
        <v>0</v>
      </c>
      <c r="F19" s="17">
        <v>0</v>
      </c>
      <c r="G19" s="47"/>
      <c r="H19" s="11"/>
      <c r="I19" s="11">
        <v>0</v>
      </c>
      <c r="J19" s="11"/>
      <c r="K19" s="11"/>
      <c r="L19" s="17"/>
      <c r="M19" s="17"/>
      <c r="N19" s="17"/>
      <c r="O19" s="15">
        <f t="shared" si="2"/>
        <v>0</v>
      </c>
      <c r="P19" s="16">
        <f t="shared" si="3"/>
        <v>0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</row>
    <row r="20" spans="1:46" s="1" customFormat="1" ht="15">
      <c r="A20" s="62" t="s">
        <v>75</v>
      </c>
      <c r="B20" s="13" t="s">
        <v>17</v>
      </c>
      <c r="C20" s="11"/>
      <c r="D20" s="11"/>
      <c r="E20" s="17">
        <v>0</v>
      </c>
      <c r="F20" s="17">
        <v>0</v>
      </c>
      <c r="G20" s="47"/>
      <c r="H20" s="11"/>
      <c r="I20" s="11">
        <v>0</v>
      </c>
      <c r="J20" s="11"/>
      <c r="K20" s="11"/>
      <c r="L20" s="17"/>
      <c r="M20" s="17"/>
      <c r="N20" s="17"/>
      <c r="O20" s="15">
        <f t="shared" si="2"/>
        <v>0</v>
      </c>
      <c r="P20" s="16">
        <f t="shared" si="3"/>
        <v>0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</row>
    <row r="21" spans="1:46" s="1" customFormat="1" ht="15">
      <c r="A21" s="63" t="s">
        <v>76</v>
      </c>
      <c r="B21" s="13" t="s">
        <v>18</v>
      </c>
      <c r="C21" s="11"/>
      <c r="D21" s="11"/>
      <c r="E21" s="17">
        <v>0</v>
      </c>
      <c r="F21" s="17">
        <v>0</v>
      </c>
      <c r="G21" s="47"/>
      <c r="H21" s="11"/>
      <c r="I21" s="11">
        <v>0</v>
      </c>
      <c r="J21" s="11"/>
      <c r="K21" s="11"/>
      <c r="L21" s="17"/>
      <c r="M21" s="17"/>
      <c r="N21" s="17"/>
      <c r="O21" s="15">
        <f t="shared" si="2"/>
        <v>0</v>
      </c>
      <c r="P21" s="16">
        <f t="shared" si="3"/>
        <v>0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</row>
    <row r="22" spans="1:46" s="2" customFormat="1" ht="15">
      <c r="A22" s="64" t="s">
        <v>60</v>
      </c>
      <c r="B22" s="10" t="s">
        <v>19</v>
      </c>
      <c r="C22" s="27">
        <f>C23+C29</f>
        <v>22</v>
      </c>
      <c r="D22" s="27"/>
      <c r="E22" s="15">
        <v>0</v>
      </c>
      <c r="F22" s="15">
        <v>0</v>
      </c>
      <c r="G22" s="27">
        <f aca="true" t="shared" si="7" ref="G22:H22">SUM(G23,G29,G35)</f>
        <v>6</v>
      </c>
      <c r="H22" s="27">
        <f t="shared" si="7"/>
        <v>3</v>
      </c>
      <c r="I22" s="28">
        <f>SUM(I23,I35)</f>
        <v>3</v>
      </c>
      <c r="J22" s="28"/>
      <c r="K22" s="27">
        <f>K23+K29</f>
        <v>4</v>
      </c>
      <c r="L22" s="15"/>
      <c r="M22" s="15"/>
      <c r="N22" s="15"/>
      <c r="O22" s="15">
        <f t="shared" si="2"/>
        <v>35</v>
      </c>
      <c r="P22" s="16">
        <f t="shared" si="3"/>
        <v>3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</row>
    <row r="23" spans="1:46" s="1" customFormat="1" ht="15">
      <c r="A23" s="62" t="s">
        <v>62</v>
      </c>
      <c r="B23" s="13" t="s">
        <v>20</v>
      </c>
      <c r="C23" s="27">
        <f>SUM(C24:C28)</f>
        <v>14</v>
      </c>
      <c r="D23" s="27"/>
      <c r="E23" s="17">
        <v>0</v>
      </c>
      <c r="F23" s="17">
        <v>0</v>
      </c>
      <c r="G23" s="27">
        <f aca="true" t="shared" si="8" ref="G23:I23">SUM(G24:G28)</f>
        <v>6</v>
      </c>
      <c r="H23" s="27">
        <f t="shared" si="8"/>
        <v>0</v>
      </c>
      <c r="I23" s="28">
        <f t="shared" si="8"/>
        <v>3</v>
      </c>
      <c r="J23" s="27"/>
      <c r="K23" s="27">
        <f>K25</f>
        <v>4</v>
      </c>
      <c r="L23" s="17"/>
      <c r="M23" s="17"/>
      <c r="N23" s="17"/>
      <c r="O23" s="15">
        <f t="shared" si="2"/>
        <v>27</v>
      </c>
      <c r="P23" s="16">
        <f t="shared" si="3"/>
        <v>0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</row>
    <row r="24" spans="1:46" s="1" customFormat="1" ht="15">
      <c r="A24" s="62" t="s">
        <v>63</v>
      </c>
      <c r="B24" s="13" t="s">
        <v>21</v>
      </c>
      <c r="C24" s="11"/>
      <c r="D24" s="11"/>
      <c r="E24" s="17">
        <v>0</v>
      </c>
      <c r="F24" s="17">
        <v>0</v>
      </c>
      <c r="G24" s="47"/>
      <c r="H24" s="11"/>
      <c r="I24" s="11">
        <v>0</v>
      </c>
      <c r="J24" s="11"/>
      <c r="K24" s="11"/>
      <c r="L24" s="17"/>
      <c r="M24" s="17"/>
      <c r="N24" s="17"/>
      <c r="O24" s="15">
        <f t="shared" si="2"/>
        <v>0</v>
      </c>
      <c r="P24" s="16">
        <f t="shared" si="3"/>
        <v>0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</row>
    <row r="25" spans="1:46" s="1" customFormat="1" ht="15">
      <c r="A25" s="62" t="s">
        <v>64</v>
      </c>
      <c r="B25" s="13" t="s">
        <v>22</v>
      </c>
      <c r="C25" s="11">
        <v>14</v>
      </c>
      <c r="D25" s="11"/>
      <c r="E25" s="17">
        <v>0</v>
      </c>
      <c r="F25" s="17">
        <v>0</v>
      </c>
      <c r="G25" s="11">
        <v>6</v>
      </c>
      <c r="H25" s="11"/>
      <c r="I25" s="11">
        <v>3</v>
      </c>
      <c r="J25" s="11"/>
      <c r="K25" s="11">
        <v>4</v>
      </c>
      <c r="L25" s="17"/>
      <c r="M25" s="17"/>
      <c r="N25" s="17"/>
      <c r="O25" s="15">
        <f t="shared" si="2"/>
        <v>27</v>
      </c>
      <c r="P25" s="16">
        <f t="shared" si="3"/>
        <v>0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</row>
    <row r="26" spans="1:46" s="1" customFormat="1" ht="15">
      <c r="A26" s="62" t="s">
        <v>65</v>
      </c>
      <c r="B26" s="13" t="s">
        <v>23</v>
      </c>
      <c r="C26" s="11"/>
      <c r="D26" s="11"/>
      <c r="E26" s="17">
        <v>0</v>
      </c>
      <c r="F26" s="17">
        <v>0</v>
      </c>
      <c r="G26" s="47"/>
      <c r="H26" s="11"/>
      <c r="I26" s="11">
        <v>0</v>
      </c>
      <c r="J26" s="11"/>
      <c r="K26" s="11"/>
      <c r="L26" s="17"/>
      <c r="M26" s="17"/>
      <c r="N26" s="17"/>
      <c r="O26" s="15">
        <f t="shared" si="2"/>
        <v>0</v>
      </c>
      <c r="P26" s="16">
        <f t="shared" si="3"/>
        <v>0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</row>
    <row r="27" spans="1:46" s="1" customFormat="1" ht="15">
      <c r="A27" s="62" t="s">
        <v>66</v>
      </c>
      <c r="B27" s="13" t="s">
        <v>24</v>
      </c>
      <c r="C27" s="11"/>
      <c r="D27" s="11"/>
      <c r="E27" s="17">
        <v>0</v>
      </c>
      <c r="F27" s="17">
        <v>0</v>
      </c>
      <c r="G27" s="47"/>
      <c r="H27" s="11"/>
      <c r="I27" s="11">
        <v>0</v>
      </c>
      <c r="J27" s="11"/>
      <c r="K27" s="11"/>
      <c r="L27" s="17"/>
      <c r="M27" s="17"/>
      <c r="N27" s="17"/>
      <c r="O27" s="15">
        <f t="shared" si="2"/>
        <v>0</v>
      </c>
      <c r="P27" s="16">
        <f t="shared" si="3"/>
        <v>0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</row>
    <row r="28" spans="1:46" s="1" customFormat="1" ht="15">
      <c r="A28" s="62" t="s">
        <v>67</v>
      </c>
      <c r="B28" s="13" t="s">
        <v>25</v>
      </c>
      <c r="C28" s="11"/>
      <c r="D28" s="11"/>
      <c r="E28" s="17">
        <v>0</v>
      </c>
      <c r="F28" s="17">
        <v>0</v>
      </c>
      <c r="G28" s="47"/>
      <c r="H28" s="11"/>
      <c r="I28" s="11">
        <v>0</v>
      </c>
      <c r="J28" s="11"/>
      <c r="K28" s="11"/>
      <c r="L28" s="17"/>
      <c r="M28" s="17"/>
      <c r="N28" s="17"/>
      <c r="O28" s="15">
        <f t="shared" si="2"/>
        <v>0</v>
      </c>
      <c r="P28" s="16">
        <f t="shared" si="3"/>
        <v>0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</row>
    <row r="29" spans="1:46" s="1" customFormat="1" ht="15">
      <c r="A29" s="62" t="s">
        <v>68</v>
      </c>
      <c r="B29" s="13" t="s">
        <v>26</v>
      </c>
      <c r="C29" s="27">
        <f>SUM(C30:C34)</f>
        <v>8</v>
      </c>
      <c r="D29" s="27"/>
      <c r="E29" s="17">
        <v>0</v>
      </c>
      <c r="F29" s="17">
        <v>0</v>
      </c>
      <c r="G29" s="27">
        <f aca="true" t="shared" si="9" ref="G29:H29">SUM(G30:G34)</f>
        <v>0</v>
      </c>
      <c r="H29" s="27">
        <f t="shared" si="9"/>
        <v>0</v>
      </c>
      <c r="I29" s="28">
        <f>SUM(I30:I34)</f>
        <v>4</v>
      </c>
      <c r="J29" s="27"/>
      <c r="K29" s="27">
        <v>0</v>
      </c>
      <c r="L29" s="17"/>
      <c r="M29" s="17"/>
      <c r="N29" s="17"/>
      <c r="O29" s="15">
        <f t="shared" si="2"/>
        <v>12</v>
      </c>
      <c r="P29" s="16">
        <f t="shared" si="3"/>
        <v>0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</row>
    <row r="30" spans="1:46" s="1" customFormat="1" ht="15">
      <c r="A30" s="62" t="s">
        <v>69</v>
      </c>
      <c r="B30" s="13" t="s">
        <v>27</v>
      </c>
      <c r="C30" s="11"/>
      <c r="D30" s="11"/>
      <c r="E30" s="17">
        <v>0</v>
      </c>
      <c r="F30" s="17">
        <v>0</v>
      </c>
      <c r="G30" s="47"/>
      <c r="H30" s="11"/>
      <c r="I30" s="11">
        <v>0</v>
      </c>
      <c r="J30" s="11"/>
      <c r="K30" s="11">
        <v>0</v>
      </c>
      <c r="L30" s="17"/>
      <c r="M30" s="17"/>
      <c r="N30" s="17"/>
      <c r="O30" s="15">
        <f t="shared" si="2"/>
        <v>0</v>
      </c>
      <c r="P30" s="16">
        <f t="shared" si="3"/>
        <v>0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</row>
    <row r="31" spans="1:46" s="1" customFormat="1" ht="15">
      <c r="A31" s="62" t="s">
        <v>70</v>
      </c>
      <c r="B31" s="13" t="s">
        <v>28</v>
      </c>
      <c r="C31" s="11">
        <v>7</v>
      </c>
      <c r="D31" s="11"/>
      <c r="E31" s="17">
        <v>0</v>
      </c>
      <c r="F31" s="17">
        <v>0</v>
      </c>
      <c r="G31" s="47"/>
      <c r="H31" s="11"/>
      <c r="I31" s="11">
        <v>4</v>
      </c>
      <c r="J31" s="11"/>
      <c r="K31" s="11">
        <v>0</v>
      </c>
      <c r="L31" s="17"/>
      <c r="M31" s="17"/>
      <c r="N31" s="17"/>
      <c r="O31" s="15">
        <f t="shared" si="2"/>
        <v>11</v>
      </c>
      <c r="P31" s="16">
        <f t="shared" si="3"/>
        <v>0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6" s="1" customFormat="1" ht="15">
      <c r="A32" s="62" t="s">
        <v>71</v>
      </c>
      <c r="B32" s="13" t="s">
        <v>29</v>
      </c>
      <c r="C32" s="11"/>
      <c r="D32" s="11"/>
      <c r="E32" s="17">
        <v>0</v>
      </c>
      <c r="F32" s="17">
        <v>0</v>
      </c>
      <c r="G32" s="47"/>
      <c r="H32" s="11"/>
      <c r="I32" s="11">
        <v>0</v>
      </c>
      <c r="J32" s="11"/>
      <c r="K32" s="11"/>
      <c r="L32" s="17"/>
      <c r="M32" s="17"/>
      <c r="N32" s="17"/>
      <c r="O32" s="15">
        <f t="shared" si="2"/>
        <v>0</v>
      </c>
      <c r="P32" s="16">
        <f t="shared" si="3"/>
        <v>0</v>
      </c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</row>
    <row r="33" spans="1:46" s="1" customFormat="1" ht="15">
      <c r="A33" s="62" t="s">
        <v>72</v>
      </c>
      <c r="B33" s="13" t="s">
        <v>30</v>
      </c>
      <c r="C33" s="11"/>
      <c r="D33" s="11"/>
      <c r="E33" s="17">
        <v>0</v>
      </c>
      <c r="F33" s="17">
        <v>0</v>
      </c>
      <c r="G33" s="47"/>
      <c r="H33" s="11"/>
      <c r="I33" s="11">
        <v>0</v>
      </c>
      <c r="J33" s="11"/>
      <c r="K33" s="11"/>
      <c r="L33" s="17"/>
      <c r="M33" s="17"/>
      <c r="N33" s="17"/>
      <c r="O33" s="15">
        <f t="shared" si="2"/>
        <v>0</v>
      </c>
      <c r="P33" s="16">
        <f t="shared" si="3"/>
        <v>0</v>
      </c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</row>
    <row r="34" spans="1:46" s="1" customFormat="1" ht="15">
      <c r="A34" s="62" t="s">
        <v>73</v>
      </c>
      <c r="B34" s="13" t="s">
        <v>31</v>
      </c>
      <c r="C34" s="11">
        <v>1</v>
      </c>
      <c r="D34" s="11"/>
      <c r="E34" s="17">
        <v>0</v>
      </c>
      <c r="F34" s="17">
        <v>0</v>
      </c>
      <c r="G34" s="47"/>
      <c r="H34" s="11"/>
      <c r="I34" s="11">
        <v>0</v>
      </c>
      <c r="J34" s="11"/>
      <c r="K34" s="11">
        <v>0</v>
      </c>
      <c r="L34" s="17"/>
      <c r="M34" s="17"/>
      <c r="N34" s="17"/>
      <c r="O34" s="15">
        <f t="shared" si="2"/>
        <v>1</v>
      </c>
      <c r="P34" s="16">
        <f t="shared" si="3"/>
        <v>0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</row>
    <row r="35" spans="1:46" s="1" customFormat="1" ht="15">
      <c r="A35" s="62" t="s">
        <v>74</v>
      </c>
      <c r="B35" s="13" t="s">
        <v>32</v>
      </c>
      <c r="C35" s="27"/>
      <c r="D35" s="27"/>
      <c r="E35" s="17">
        <v>0</v>
      </c>
      <c r="F35" s="17">
        <v>0</v>
      </c>
      <c r="G35" s="27">
        <f aca="true" t="shared" si="10" ref="G35:H35">SUM(G36:G38)</f>
        <v>0</v>
      </c>
      <c r="H35" s="27">
        <f t="shared" si="10"/>
        <v>3</v>
      </c>
      <c r="I35" s="28">
        <v>0</v>
      </c>
      <c r="J35" s="27"/>
      <c r="K35" s="27"/>
      <c r="L35" s="17"/>
      <c r="M35" s="17"/>
      <c r="N35" s="17"/>
      <c r="O35" s="15">
        <f t="shared" si="2"/>
        <v>0</v>
      </c>
      <c r="P35" s="16">
        <f t="shared" si="3"/>
        <v>3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</row>
    <row r="36" spans="1:46" s="1" customFormat="1" ht="15">
      <c r="A36" s="63" t="s">
        <v>77</v>
      </c>
      <c r="B36" s="13" t="s">
        <v>33</v>
      </c>
      <c r="C36" s="11"/>
      <c r="D36" s="11"/>
      <c r="E36" s="17">
        <v>0</v>
      </c>
      <c r="F36" s="17">
        <v>0</v>
      </c>
      <c r="G36" s="47"/>
      <c r="H36" s="11">
        <v>3</v>
      </c>
      <c r="I36" s="11">
        <v>0</v>
      </c>
      <c r="J36" s="11"/>
      <c r="K36" s="11"/>
      <c r="L36" s="17"/>
      <c r="M36" s="17"/>
      <c r="N36" s="17"/>
      <c r="O36" s="15">
        <f t="shared" si="2"/>
        <v>0</v>
      </c>
      <c r="P36" s="16">
        <f t="shared" si="3"/>
        <v>3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</row>
    <row r="37" spans="1:46" s="1" customFormat="1" ht="15">
      <c r="A37" s="62" t="s">
        <v>75</v>
      </c>
      <c r="B37" s="13" t="s">
        <v>34</v>
      </c>
      <c r="C37" s="11"/>
      <c r="D37" s="11">
        <v>4</v>
      </c>
      <c r="E37" s="17">
        <v>0</v>
      </c>
      <c r="F37" s="17">
        <v>0</v>
      </c>
      <c r="G37" s="47"/>
      <c r="H37" s="11"/>
      <c r="I37" s="11">
        <v>0</v>
      </c>
      <c r="J37" s="11"/>
      <c r="K37" s="11"/>
      <c r="L37" s="17"/>
      <c r="M37" s="17"/>
      <c r="N37" s="17"/>
      <c r="O37" s="15">
        <f t="shared" si="2"/>
        <v>0</v>
      </c>
      <c r="P37" s="16">
        <f t="shared" si="3"/>
        <v>4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</row>
    <row r="38" spans="1:46" s="1" customFormat="1" ht="15">
      <c r="A38" s="63" t="s">
        <v>76</v>
      </c>
      <c r="B38" s="13" t="s">
        <v>35</v>
      </c>
      <c r="C38" s="11"/>
      <c r="D38" s="11"/>
      <c r="E38" s="17">
        <v>0</v>
      </c>
      <c r="F38" s="17">
        <v>0</v>
      </c>
      <c r="G38" s="47"/>
      <c r="H38" s="11"/>
      <c r="I38" s="11">
        <v>0</v>
      </c>
      <c r="J38" s="11"/>
      <c r="K38" s="11"/>
      <c r="L38" s="17"/>
      <c r="M38" s="17"/>
      <c r="N38" s="17"/>
      <c r="O38" s="15">
        <f t="shared" si="2"/>
        <v>0</v>
      </c>
      <c r="P38" s="16">
        <f t="shared" si="3"/>
        <v>0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</row>
    <row r="39" spans="1:46" s="1" customFormat="1" ht="15">
      <c r="A39" s="61" t="s">
        <v>78</v>
      </c>
      <c r="B39" s="10" t="s">
        <v>36</v>
      </c>
      <c r="C39" s="11"/>
      <c r="D39" s="11"/>
      <c r="E39" s="15">
        <v>0</v>
      </c>
      <c r="F39" s="15">
        <v>0</v>
      </c>
      <c r="G39" s="47"/>
      <c r="H39" s="11"/>
      <c r="I39" s="11">
        <v>0</v>
      </c>
      <c r="J39" s="11"/>
      <c r="K39" s="11"/>
      <c r="L39" s="15"/>
      <c r="M39" s="15"/>
      <c r="N39" s="15"/>
      <c r="O39" s="15">
        <f t="shared" si="2"/>
        <v>0</v>
      </c>
      <c r="P39" s="16">
        <f t="shared" si="3"/>
        <v>0</v>
      </c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</row>
    <row r="40" spans="1:46" s="1" customFormat="1" ht="26">
      <c r="A40" s="64" t="s">
        <v>79</v>
      </c>
      <c r="B40" s="10" t="s">
        <v>37</v>
      </c>
      <c r="C40" s="11">
        <v>5</v>
      </c>
      <c r="D40" s="11"/>
      <c r="E40" s="15">
        <v>0</v>
      </c>
      <c r="F40" s="15">
        <v>0</v>
      </c>
      <c r="G40" s="11">
        <v>26</v>
      </c>
      <c r="H40" s="11"/>
      <c r="I40" s="11">
        <v>1</v>
      </c>
      <c r="J40" s="11"/>
      <c r="K40" s="11">
        <v>0</v>
      </c>
      <c r="L40" s="15"/>
      <c r="M40" s="15"/>
      <c r="N40" s="15"/>
      <c r="O40" s="15">
        <f t="shared" si="2"/>
        <v>32</v>
      </c>
      <c r="P40" s="16">
        <f t="shared" si="3"/>
        <v>0</v>
      </c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</row>
    <row r="41" spans="1:46" s="1" customFormat="1" ht="15">
      <c r="A41" s="64" t="s">
        <v>80</v>
      </c>
      <c r="B41" s="10" t="s">
        <v>38</v>
      </c>
      <c r="C41" s="11"/>
      <c r="D41" s="11"/>
      <c r="E41" s="15">
        <v>0</v>
      </c>
      <c r="F41" s="15">
        <v>0</v>
      </c>
      <c r="G41" s="47"/>
      <c r="H41" s="11"/>
      <c r="I41" s="11">
        <v>0</v>
      </c>
      <c r="J41" s="11"/>
      <c r="K41" s="11"/>
      <c r="L41" s="15"/>
      <c r="M41" s="15"/>
      <c r="N41" s="15"/>
      <c r="O41" s="15">
        <f t="shared" si="2"/>
        <v>0</v>
      </c>
      <c r="P41" s="16">
        <f t="shared" si="3"/>
        <v>0</v>
      </c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</row>
    <row r="42" spans="1:46" s="1" customFormat="1" ht="15">
      <c r="A42" s="64" t="s">
        <v>81</v>
      </c>
      <c r="B42" s="10" t="s">
        <v>39</v>
      </c>
      <c r="C42" s="11"/>
      <c r="D42" s="11"/>
      <c r="E42" s="15">
        <v>0</v>
      </c>
      <c r="F42" s="15">
        <v>0</v>
      </c>
      <c r="G42" s="47"/>
      <c r="H42" s="11"/>
      <c r="I42" s="11">
        <v>0</v>
      </c>
      <c r="J42" s="11"/>
      <c r="K42" s="11"/>
      <c r="L42" s="15"/>
      <c r="M42" s="15"/>
      <c r="N42" s="15"/>
      <c r="O42" s="15">
        <f t="shared" si="2"/>
        <v>0</v>
      </c>
      <c r="P42" s="16">
        <f t="shared" si="3"/>
        <v>0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</row>
    <row r="43" spans="1:46" s="1" customFormat="1" ht="15">
      <c r="A43" s="64" t="s">
        <v>82</v>
      </c>
      <c r="B43" s="10" t="s">
        <v>40</v>
      </c>
      <c r="C43" s="11"/>
      <c r="D43" s="11"/>
      <c r="E43" s="15">
        <v>0</v>
      </c>
      <c r="F43" s="15">
        <v>0</v>
      </c>
      <c r="G43" s="47"/>
      <c r="H43" s="11"/>
      <c r="I43" s="11">
        <v>0</v>
      </c>
      <c r="J43" s="11"/>
      <c r="K43" s="11"/>
      <c r="L43" s="15"/>
      <c r="M43" s="15"/>
      <c r="N43" s="15"/>
      <c r="O43" s="15">
        <f t="shared" si="2"/>
        <v>0</v>
      </c>
      <c r="P43" s="16">
        <f t="shared" si="3"/>
        <v>0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</row>
    <row r="44" spans="1:46" s="1" customFormat="1" ht="15">
      <c r="A44" s="64" t="s">
        <v>83</v>
      </c>
      <c r="B44" s="10" t="s">
        <v>41</v>
      </c>
      <c r="C44" s="11"/>
      <c r="D44" s="11"/>
      <c r="E44" s="15">
        <v>0</v>
      </c>
      <c r="F44" s="15">
        <v>0</v>
      </c>
      <c r="G44" s="47"/>
      <c r="H44" s="11"/>
      <c r="I44" s="11">
        <v>0</v>
      </c>
      <c r="J44" s="11"/>
      <c r="K44" s="11"/>
      <c r="L44" s="15"/>
      <c r="M44" s="15"/>
      <c r="N44" s="15"/>
      <c r="O44" s="15">
        <f t="shared" si="2"/>
        <v>0</v>
      </c>
      <c r="P44" s="16">
        <f t="shared" si="3"/>
        <v>0</v>
      </c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</row>
    <row r="45" spans="1:46" s="1" customFormat="1" ht="13.5" thickBot="1">
      <c r="A45" s="65" t="s">
        <v>84</v>
      </c>
      <c r="B45" s="12" t="s">
        <v>42</v>
      </c>
      <c r="C45" s="27">
        <f>C29+C40+C23+C12+C6</f>
        <v>251</v>
      </c>
      <c r="D45" s="27">
        <f>D37</f>
        <v>4</v>
      </c>
      <c r="E45" s="19">
        <v>84</v>
      </c>
      <c r="F45" s="19">
        <v>0</v>
      </c>
      <c r="G45" s="27">
        <f aca="true" t="shared" si="11" ref="G45:H45">SUM(G4,G39:G44)</f>
        <v>57</v>
      </c>
      <c r="H45" s="27">
        <f t="shared" si="11"/>
        <v>3</v>
      </c>
      <c r="I45" s="27">
        <f>SUM(I4,I40)</f>
        <v>22</v>
      </c>
      <c r="J45" s="35"/>
      <c r="K45" s="27">
        <f>K4+K40</f>
        <v>49</v>
      </c>
      <c r="L45" s="19"/>
      <c r="M45" s="19"/>
      <c r="N45" s="19"/>
      <c r="O45" s="19">
        <f t="shared" si="2"/>
        <v>463</v>
      </c>
      <c r="P45" s="20">
        <f t="shared" si="3"/>
        <v>7</v>
      </c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</row>
    <row r="46" spans="5:46" s="1" customFormat="1" ht="15">
      <c r="E46" s="5"/>
      <c r="F46" s="5"/>
      <c r="G46" s="5"/>
      <c r="H46" s="5"/>
      <c r="I46" s="5"/>
      <c r="J46" s="5"/>
      <c r="K46" s="51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</row>
    <row r="47" spans="5:46" s="1" customFormat="1" ht="15">
      <c r="E47" s="5"/>
      <c r="F47" s="5"/>
      <c r="G47" s="5"/>
      <c r="H47" s="5"/>
      <c r="I47" s="5"/>
      <c r="J47" s="5"/>
      <c r="K47" s="50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</row>
    <row r="48" spans="5:46" s="1" customFormat="1" ht="15">
      <c r="E48" s="5"/>
      <c r="F48" s="5"/>
      <c r="G48" s="5"/>
      <c r="H48" s="5"/>
      <c r="I48" s="5"/>
      <c r="J48" s="5"/>
      <c r="K48" s="48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</row>
    <row r="49" spans="3:4" ht="15">
      <c r="C49" s="4"/>
      <c r="D49" s="4"/>
    </row>
    <row r="74" spans="1:51" s="3" customFormat="1" ht="15">
      <c r="A74" s="6" t="s">
        <v>43</v>
      </c>
      <c r="E74" s="5"/>
      <c r="F74" s="5"/>
      <c r="G74" s="5"/>
      <c r="H74" s="5"/>
      <c r="I74" s="5"/>
      <c r="J74" s="5"/>
      <c r="K74" s="48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</row>
    <row r="75" spans="1:51" s="3" customFormat="1" ht="15">
      <c r="A75" s="6" t="s">
        <v>44</v>
      </c>
      <c r="E75" s="5"/>
      <c r="F75" s="5"/>
      <c r="G75" s="5"/>
      <c r="H75" s="5"/>
      <c r="I75" s="5"/>
      <c r="J75" s="5"/>
      <c r="K75" s="48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</row>
    <row r="76" spans="1:51" s="3" customFormat="1" ht="15">
      <c r="A76" s="6" t="s">
        <v>45</v>
      </c>
      <c r="E76" s="5"/>
      <c r="F76" s="5"/>
      <c r="G76" s="5"/>
      <c r="H76" s="5"/>
      <c r="I76" s="5"/>
      <c r="J76" s="5"/>
      <c r="K76" s="48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</row>
    <row r="77" spans="1:51" s="3" customFormat="1" ht="15">
      <c r="A77" s="6" t="s">
        <v>46</v>
      </c>
      <c r="E77" s="5"/>
      <c r="F77" s="5"/>
      <c r="G77" s="5"/>
      <c r="H77" s="5"/>
      <c r="I77" s="5"/>
      <c r="J77" s="5"/>
      <c r="K77" s="48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</row>
    <row r="78" spans="1:51" s="3" customFormat="1" ht="15">
      <c r="A78" s="6" t="s">
        <v>47</v>
      </c>
      <c r="E78" s="5"/>
      <c r="F78" s="5"/>
      <c r="G78" s="5"/>
      <c r="H78" s="5"/>
      <c r="I78" s="5"/>
      <c r="J78" s="5"/>
      <c r="K78" s="48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</row>
    <row r="79" spans="1:51" s="3" customFormat="1" ht="15">
      <c r="A79" s="6"/>
      <c r="E79" s="5"/>
      <c r="F79" s="5"/>
      <c r="G79" s="5"/>
      <c r="H79" s="5"/>
      <c r="I79" s="5"/>
      <c r="J79" s="5"/>
      <c r="K79" s="48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</row>
    <row r="80" spans="1:51" s="3" customFormat="1" ht="15">
      <c r="A80" s="6"/>
      <c r="E80" s="5"/>
      <c r="F80" s="5"/>
      <c r="G80" s="5"/>
      <c r="H80" s="5"/>
      <c r="I80" s="5"/>
      <c r="J80" s="5"/>
      <c r="K80" s="48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</row>
    <row r="81" spans="1:51" s="3" customFormat="1" ht="15">
      <c r="A81" s="6"/>
      <c r="E81" s="5"/>
      <c r="F81" s="5"/>
      <c r="G81" s="5"/>
      <c r="H81" s="5"/>
      <c r="I81" s="5"/>
      <c r="J81" s="5"/>
      <c r="K81" s="48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</row>
    <row r="82" spans="1:51" s="3" customFormat="1" ht="15">
      <c r="A82" s="6"/>
      <c r="E82" s="5"/>
      <c r="F82" s="5"/>
      <c r="G82" s="5"/>
      <c r="H82" s="5"/>
      <c r="I82" s="5"/>
      <c r="J82" s="5"/>
      <c r="K82" s="48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</row>
    <row r="83" spans="1:51" s="3" customFormat="1" ht="15">
      <c r="A83" s="6"/>
      <c r="E83" s="5"/>
      <c r="F83" s="5"/>
      <c r="G83" s="5"/>
      <c r="H83" s="5"/>
      <c r="I83" s="5"/>
      <c r="J83" s="5"/>
      <c r="K83" s="48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</row>
    <row r="84" spans="1:51" s="3" customFormat="1" ht="15">
      <c r="A84" s="6"/>
      <c r="E84" s="5"/>
      <c r="F84" s="5"/>
      <c r="G84" s="5"/>
      <c r="H84" s="5"/>
      <c r="I84" s="5"/>
      <c r="J84" s="5"/>
      <c r="K84" s="48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</row>
    <row r="85" spans="1:51" s="3" customFormat="1" ht="15">
      <c r="A85" s="6"/>
      <c r="E85" s="5"/>
      <c r="F85" s="5"/>
      <c r="G85" s="5"/>
      <c r="H85" s="5"/>
      <c r="I85" s="5"/>
      <c r="J85" s="5"/>
      <c r="K85" s="48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</row>
    <row r="86" spans="1:51" s="3" customFormat="1" ht="15">
      <c r="A86" s="6"/>
      <c r="E86" s="5"/>
      <c r="F86" s="5"/>
      <c r="G86" s="5"/>
      <c r="H86" s="5"/>
      <c r="I86" s="5"/>
      <c r="J86" s="5"/>
      <c r="K86" s="48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</row>
    <row r="87" spans="1:51" s="3" customFormat="1" ht="15">
      <c r="A87" s="6"/>
      <c r="E87" s="5"/>
      <c r="F87" s="5"/>
      <c r="G87" s="5"/>
      <c r="H87" s="5"/>
      <c r="I87" s="5"/>
      <c r="J87" s="5"/>
      <c r="K87" s="48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</row>
    <row r="88" spans="1:51" s="3" customFormat="1" ht="15">
      <c r="A88" s="6"/>
      <c r="E88" s="5"/>
      <c r="F88" s="5"/>
      <c r="G88" s="5"/>
      <c r="H88" s="5"/>
      <c r="I88" s="5"/>
      <c r="J88" s="5"/>
      <c r="K88" s="48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</row>
    <row r="89" spans="1:51" s="3" customFormat="1" ht="15">
      <c r="A89" s="6"/>
      <c r="E89" s="5"/>
      <c r="F89" s="5"/>
      <c r="G89" s="5"/>
      <c r="H89" s="5"/>
      <c r="I89" s="5"/>
      <c r="J89" s="5"/>
      <c r="K89" s="48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</row>
    <row r="90" spans="1:51" s="3" customFormat="1" ht="15">
      <c r="A90" s="6"/>
      <c r="E90" s="5"/>
      <c r="F90" s="5"/>
      <c r="G90" s="5"/>
      <c r="H90" s="5"/>
      <c r="I90" s="5"/>
      <c r="J90" s="5"/>
      <c r="K90" s="48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</row>
    <row r="91" spans="1:51" s="3" customFormat="1" ht="15">
      <c r="A91" s="6"/>
      <c r="E91" s="5"/>
      <c r="F91" s="5"/>
      <c r="G91" s="5"/>
      <c r="H91" s="5"/>
      <c r="I91" s="5"/>
      <c r="J91" s="5"/>
      <c r="K91" s="48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</row>
    <row r="92" spans="1:51" s="3" customFormat="1" ht="15">
      <c r="A92" s="6"/>
      <c r="E92" s="5"/>
      <c r="F92" s="5"/>
      <c r="G92" s="5"/>
      <c r="H92" s="5"/>
      <c r="I92" s="5"/>
      <c r="J92" s="5"/>
      <c r="K92" s="48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</row>
    <row r="93" spans="1:51" s="3" customFormat="1" ht="15">
      <c r="A93" s="6"/>
      <c r="E93" s="5"/>
      <c r="F93" s="5"/>
      <c r="G93" s="5"/>
      <c r="H93" s="5"/>
      <c r="I93" s="5"/>
      <c r="J93" s="5"/>
      <c r="K93" s="48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</row>
    <row r="94" spans="1:51" s="3" customFormat="1" ht="15">
      <c r="A94" s="6">
        <v>2020</v>
      </c>
      <c r="E94" s="5"/>
      <c r="F94" s="5"/>
      <c r="G94" s="5"/>
      <c r="H94" s="5"/>
      <c r="I94" s="5"/>
      <c r="J94" s="5"/>
      <c r="K94" s="48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</row>
    <row r="95" spans="1:51" s="3" customFormat="1" ht="15">
      <c r="A95" s="6">
        <v>2021</v>
      </c>
      <c r="E95" s="5"/>
      <c r="F95" s="5"/>
      <c r="G95" s="5"/>
      <c r="H95" s="5"/>
      <c r="I95" s="5"/>
      <c r="J95" s="5"/>
      <c r="K95" s="48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</row>
    <row r="96" spans="1:51" s="3" customFormat="1" ht="15">
      <c r="A96" s="6">
        <v>2022</v>
      </c>
      <c r="E96" s="5"/>
      <c r="F96" s="5"/>
      <c r="G96" s="5"/>
      <c r="H96" s="5"/>
      <c r="I96" s="5"/>
      <c r="J96" s="5"/>
      <c r="K96" s="48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</row>
    <row r="97" spans="1:51" s="3" customFormat="1" ht="15">
      <c r="A97" s="6">
        <v>2023</v>
      </c>
      <c r="E97" s="5"/>
      <c r="F97" s="5"/>
      <c r="G97" s="5"/>
      <c r="H97" s="5"/>
      <c r="I97" s="5"/>
      <c r="J97" s="5"/>
      <c r="K97" s="48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</row>
    <row r="98" spans="1:51" s="3" customFormat="1" ht="15">
      <c r="A98" s="6">
        <v>2024</v>
      </c>
      <c r="E98" s="5"/>
      <c r="F98" s="5"/>
      <c r="G98" s="5"/>
      <c r="H98" s="5"/>
      <c r="I98" s="5"/>
      <c r="J98" s="5"/>
      <c r="K98" s="48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</row>
    <row r="99" spans="1:51" s="3" customFormat="1" ht="15">
      <c r="A99" s="6">
        <v>2025</v>
      </c>
      <c r="E99" s="5"/>
      <c r="F99" s="5"/>
      <c r="G99" s="5"/>
      <c r="H99" s="5"/>
      <c r="I99" s="5"/>
      <c r="J99" s="5"/>
      <c r="K99" s="48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</row>
    <row r="100" spans="1:51" s="3" customFormat="1" ht="15">
      <c r="A100" s="6">
        <v>2026</v>
      </c>
      <c r="E100" s="5"/>
      <c r="F100" s="5"/>
      <c r="G100" s="5"/>
      <c r="H100" s="5"/>
      <c r="I100" s="5"/>
      <c r="J100" s="5"/>
      <c r="K100" s="48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</row>
    <row r="101" spans="1:51" s="3" customFormat="1" ht="15">
      <c r="A101" s="6">
        <v>2027</v>
      </c>
      <c r="E101" s="5"/>
      <c r="F101" s="5"/>
      <c r="G101" s="5"/>
      <c r="H101" s="5"/>
      <c r="I101" s="5"/>
      <c r="J101" s="5"/>
      <c r="K101" s="48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</row>
    <row r="102" spans="1:51" s="3" customFormat="1" ht="15">
      <c r="A102" s="6">
        <v>2028</v>
      </c>
      <c r="E102" s="5"/>
      <c r="F102" s="5"/>
      <c r="G102" s="5"/>
      <c r="H102" s="5"/>
      <c r="I102" s="5"/>
      <c r="J102" s="5"/>
      <c r="K102" s="48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</row>
    <row r="103" spans="1:51" s="3" customFormat="1" ht="15">
      <c r="A103" s="6">
        <v>2029</v>
      </c>
      <c r="E103" s="5"/>
      <c r="F103" s="5"/>
      <c r="G103" s="5"/>
      <c r="H103" s="5"/>
      <c r="I103" s="5"/>
      <c r="J103" s="5"/>
      <c r="K103" s="48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</row>
    <row r="104" spans="1:51" s="3" customFormat="1" ht="15">
      <c r="A104" s="6">
        <v>2030</v>
      </c>
      <c r="E104" s="5"/>
      <c r="F104" s="5"/>
      <c r="G104" s="5"/>
      <c r="H104" s="5"/>
      <c r="I104" s="5"/>
      <c r="J104" s="5"/>
      <c r="K104" s="48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</row>
    <row r="105" spans="1:51" s="3" customFormat="1" ht="15">
      <c r="A105" s="6">
        <v>2031</v>
      </c>
      <c r="E105" s="5"/>
      <c r="F105" s="5"/>
      <c r="G105" s="5"/>
      <c r="H105" s="5"/>
      <c r="I105" s="5"/>
      <c r="J105" s="5"/>
      <c r="K105" s="48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</row>
    <row r="106" spans="1:51" s="3" customFormat="1" ht="15">
      <c r="A106" s="6">
        <v>2032</v>
      </c>
      <c r="E106" s="5"/>
      <c r="F106" s="5"/>
      <c r="G106" s="5"/>
      <c r="H106" s="5"/>
      <c r="I106" s="5"/>
      <c r="J106" s="5"/>
      <c r="K106" s="48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</row>
    <row r="107" spans="1:51" s="3" customFormat="1" ht="15">
      <c r="A107" s="6">
        <v>2033</v>
      </c>
      <c r="E107" s="5"/>
      <c r="F107" s="5"/>
      <c r="G107" s="5"/>
      <c r="H107" s="5"/>
      <c r="I107" s="5"/>
      <c r="J107" s="5"/>
      <c r="K107" s="48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</row>
    <row r="108" spans="1:51" s="3" customFormat="1" ht="15">
      <c r="A108" s="6">
        <v>2034</v>
      </c>
      <c r="E108" s="5"/>
      <c r="F108" s="5"/>
      <c r="G108" s="5"/>
      <c r="H108" s="5"/>
      <c r="I108" s="5"/>
      <c r="J108" s="5"/>
      <c r="K108" s="48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</row>
    <row r="109" spans="1:51" s="3" customFormat="1" ht="15">
      <c r="A109" s="6">
        <v>2035</v>
      </c>
      <c r="E109" s="5"/>
      <c r="F109" s="5"/>
      <c r="G109" s="5"/>
      <c r="H109" s="5"/>
      <c r="I109" s="5"/>
      <c r="J109" s="5"/>
      <c r="K109" s="48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</row>
    <row r="110" spans="1:51" s="3" customFormat="1" ht="15">
      <c r="A110" s="6">
        <v>2036</v>
      </c>
      <c r="E110" s="5"/>
      <c r="F110" s="5"/>
      <c r="G110" s="5"/>
      <c r="H110" s="5"/>
      <c r="I110" s="5"/>
      <c r="J110" s="5"/>
      <c r="K110" s="48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</row>
    <row r="111" spans="1:51" s="3" customFormat="1" ht="15">
      <c r="A111" s="6">
        <v>2037</v>
      </c>
      <c r="E111" s="5"/>
      <c r="F111" s="5"/>
      <c r="G111" s="5"/>
      <c r="H111" s="5"/>
      <c r="I111" s="5"/>
      <c r="J111" s="5"/>
      <c r="K111" s="48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</row>
    <row r="112" spans="1:51" s="3" customFormat="1" ht="15">
      <c r="A112" s="6">
        <v>2038</v>
      </c>
      <c r="E112" s="5"/>
      <c r="F112" s="5"/>
      <c r="G112" s="5"/>
      <c r="H112" s="5"/>
      <c r="I112" s="5"/>
      <c r="J112" s="5"/>
      <c r="K112" s="48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</row>
    <row r="113" spans="1:51" s="3" customFormat="1" ht="15">
      <c r="A113" s="6">
        <v>2039</v>
      </c>
      <c r="E113" s="5"/>
      <c r="F113" s="5"/>
      <c r="G113" s="5"/>
      <c r="H113" s="5"/>
      <c r="I113" s="5"/>
      <c r="J113" s="5"/>
      <c r="K113" s="48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</row>
    <row r="114" spans="1:51" s="3" customFormat="1" ht="15">
      <c r="A114" s="6">
        <v>2040</v>
      </c>
      <c r="E114" s="5"/>
      <c r="F114" s="5"/>
      <c r="G114" s="5"/>
      <c r="H114" s="5"/>
      <c r="I114" s="5"/>
      <c r="J114" s="5"/>
      <c r="K114" s="48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</row>
    <row r="115" spans="1:51" s="3" customFormat="1" ht="15">
      <c r="A115" s="6"/>
      <c r="E115" s="5"/>
      <c r="F115" s="5"/>
      <c r="G115" s="5"/>
      <c r="H115" s="5"/>
      <c r="I115" s="5"/>
      <c r="J115" s="5"/>
      <c r="K115" s="48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</row>
    <row r="116" spans="1:51" s="3" customFormat="1" ht="15">
      <c r="A116" s="6" t="s">
        <v>48</v>
      </c>
      <c r="E116" s="5"/>
      <c r="F116" s="5"/>
      <c r="G116" s="5"/>
      <c r="H116" s="5"/>
      <c r="I116" s="5"/>
      <c r="J116" s="5"/>
      <c r="K116" s="48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</row>
    <row r="117" spans="1:51" s="3" customFormat="1" ht="15">
      <c r="A117" s="6" t="s">
        <v>49</v>
      </c>
      <c r="E117" s="5"/>
      <c r="F117" s="5"/>
      <c r="G117" s="5"/>
      <c r="H117" s="5"/>
      <c r="I117" s="5"/>
      <c r="J117" s="5"/>
      <c r="K117" s="48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</row>
    <row r="118" spans="1:51" s="3" customFormat="1" ht="15">
      <c r="A118" s="6" t="s">
        <v>50</v>
      </c>
      <c r="E118" s="5"/>
      <c r="F118" s="5"/>
      <c r="G118" s="5"/>
      <c r="H118" s="5"/>
      <c r="I118" s="5"/>
      <c r="J118" s="5"/>
      <c r="K118" s="48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</row>
    <row r="119" spans="1:51" s="3" customFormat="1" ht="15">
      <c r="A119" s="6" t="s">
        <v>0</v>
      </c>
      <c r="E119" s="5"/>
      <c r="F119" s="5"/>
      <c r="G119" s="5"/>
      <c r="H119" s="5"/>
      <c r="I119" s="5"/>
      <c r="J119" s="5"/>
      <c r="K119" s="48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</row>
    <row r="120" spans="1:51" s="3" customFormat="1" ht="15">
      <c r="A120" s="6" t="s">
        <v>51</v>
      </c>
      <c r="E120" s="5"/>
      <c r="F120" s="5"/>
      <c r="G120" s="5"/>
      <c r="H120" s="5"/>
      <c r="I120" s="5"/>
      <c r="J120" s="5"/>
      <c r="K120" s="48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</row>
    <row r="121" spans="1:51" s="3" customFormat="1" ht="15">
      <c r="A121" s="6" t="s">
        <v>52</v>
      </c>
      <c r="E121" s="5"/>
      <c r="F121" s="5"/>
      <c r="G121" s="5"/>
      <c r="H121" s="5"/>
      <c r="I121" s="5"/>
      <c r="J121" s="5"/>
      <c r="K121" s="48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</row>
    <row r="122" spans="1:51" s="3" customFormat="1" ht="15">
      <c r="A122" s="6" t="s">
        <v>53</v>
      </c>
      <c r="E122" s="5"/>
      <c r="F122" s="5"/>
      <c r="G122" s="5"/>
      <c r="H122" s="5"/>
      <c r="I122" s="5"/>
      <c r="J122" s="5"/>
      <c r="K122" s="48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</row>
    <row r="123" spans="1:51" s="3" customFormat="1" ht="15">
      <c r="A123" s="6" t="s">
        <v>54</v>
      </c>
      <c r="E123" s="5"/>
      <c r="F123" s="5"/>
      <c r="G123" s="5"/>
      <c r="H123" s="5"/>
      <c r="I123" s="5"/>
      <c r="J123" s="5"/>
      <c r="K123" s="48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</row>
    <row r="124" spans="1:51" s="3" customFormat="1" ht="15">
      <c r="A124" s="6" t="s">
        <v>55</v>
      </c>
      <c r="E124" s="5"/>
      <c r="F124" s="5"/>
      <c r="G124" s="5"/>
      <c r="H124" s="5"/>
      <c r="I124" s="5"/>
      <c r="J124" s="5"/>
      <c r="K124" s="48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</row>
    <row r="125" spans="1:51" s="3" customFormat="1" ht="15">
      <c r="A125" s="6" t="s">
        <v>56</v>
      </c>
      <c r="E125" s="5"/>
      <c r="F125" s="5"/>
      <c r="G125" s="5"/>
      <c r="H125" s="5"/>
      <c r="I125" s="5"/>
      <c r="J125" s="5"/>
      <c r="K125" s="48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</row>
    <row r="126" spans="1:51" s="3" customFormat="1" ht="15">
      <c r="A126" s="6" t="s">
        <v>57</v>
      </c>
      <c r="E126" s="5"/>
      <c r="F126" s="5"/>
      <c r="G126" s="5"/>
      <c r="H126" s="5"/>
      <c r="I126" s="5"/>
      <c r="J126" s="5"/>
      <c r="K126" s="48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</row>
    <row r="127" spans="1:51" s="3" customFormat="1" ht="15">
      <c r="A127" s="6" t="s">
        <v>58</v>
      </c>
      <c r="E127" s="5"/>
      <c r="F127" s="5"/>
      <c r="G127" s="5"/>
      <c r="H127" s="5"/>
      <c r="I127" s="5"/>
      <c r="J127" s="5"/>
      <c r="K127" s="48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</row>
  </sheetData>
  <mergeCells count="7">
    <mergeCell ref="O2:P2"/>
    <mergeCell ref="C2:D2"/>
    <mergeCell ref="E2:F2"/>
    <mergeCell ref="G2:H2"/>
    <mergeCell ref="I2:J2"/>
    <mergeCell ref="K2:L2"/>
    <mergeCell ref="M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 Spaseski</dc:creator>
  <cp:keywords/>
  <dc:description/>
  <cp:lastModifiedBy>Nikola Stojanov</cp:lastModifiedBy>
  <cp:lastPrinted>2023-05-26T07:50:43Z</cp:lastPrinted>
  <dcterms:created xsi:type="dcterms:W3CDTF">2023-05-26T07:03:41Z</dcterms:created>
  <dcterms:modified xsi:type="dcterms:W3CDTF">2024-07-11T15:20:28Z</dcterms:modified>
  <cp:category/>
  <cp:version/>
  <cp:contentType/>
  <cp:contentStatus/>
</cp:coreProperties>
</file>