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RedirectedFolders\nikola.stojanov\Documents\Податоци од ДО на месечно ниво\2024\октомври\живот\"/>
    </mc:Choice>
  </mc:AlternateContent>
  <xr:revisionPtr revIDLastSave="0" documentId="13_ncr:1_{0E7EAA68-E5B2-430A-9332-BE85095E8AE9}" xr6:coauthVersionLast="47" xr6:coauthVersionMax="47" xr10:uidLastSave="{00000000-0000-0000-0000-000000000000}"/>
  <bookViews>
    <workbookView xWindow="-120" yWindow="-120" windowWidth="29040" windowHeight="15840" activeTab="6" xr2:uid="{610D6B7A-7C3C-4548-A9B4-CFB46EBE8720}"/>
  </bookViews>
  <sheets>
    <sheet name="BPP_xx" sheetId="1" r:id="rId1"/>
    <sheet name="BPP_xx-1" sheetId="2" r:id="rId2"/>
    <sheet name="Broj_dogovori_xx" sheetId="3" r:id="rId3"/>
    <sheet name="Broj_dogovori_xx-1" sheetId="4" r:id="rId4"/>
    <sheet name="BIS_xx" sheetId="5" r:id="rId5"/>
    <sheet name="BIS_xx-1" sheetId="9" r:id="rId6"/>
    <sheet name="Broj_steti_xx" sheetId="11" r:id="rId7"/>
    <sheet name="Broj_steti_xx-1" sheetId="10" r:id="rId8"/>
  </sheets>
  <definedNames>
    <definedName name="_xlnm.Print_Area" localSheetId="4">BIS_xx!$A$1:$P$45</definedName>
    <definedName name="_xlnm.Print_Area" localSheetId="5">'BIS_xx-1'!$A$1:$P$45</definedName>
    <definedName name="_xlnm.Print_Area" localSheetId="0">BPP_xx!$A$1:$I$44</definedName>
    <definedName name="_xlnm.Print_Area" localSheetId="1">'BPP_xx-1'!$A$1:$I$44</definedName>
    <definedName name="_xlnm.Print_Area" localSheetId="2">Broj_dogovori_xx!$A$1:$I$44</definedName>
    <definedName name="_xlnm.Print_Area" localSheetId="3">'Broj_dogovori_xx-1'!$A$1:$I$44</definedName>
    <definedName name="_xlnm.Print_Area" localSheetId="6">Broj_steti_xx!$A$1:$P$45</definedName>
    <definedName name="_xlnm.Print_Area" localSheetId="7">'Broj_steti_xx-1'!$A$1:$P$45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1" l="1"/>
  <c r="G23" i="11"/>
  <c r="G22" i="11" s="1"/>
  <c r="G12" i="11"/>
  <c r="G6" i="11"/>
  <c r="G5" i="11" s="1"/>
  <c r="G4" i="11" s="1"/>
  <c r="G45" i="11" s="1"/>
  <c r="H45" i="5"/>
  <c r="G23" i="5"/>
  <c r="G22" i="5" s="1"/>
  <c r="G12" i="5"/>
  <c r="G6" i="5"/>
  <c r="G5" i="5"/>
  <c r="E34" i="3"/>
  <c r="E22" i="3"/>
  <c r="E21" i="3"/>
  <c r="E17" i="3"/>
  <c r="E5" i="3"/>
  <c r="E4" i="3"/>
  <c r="E3" i="3" s="1"/>
  <c r="E44" i="3" s="1"/>
  <c r="E34" i="1"/>
  <c r="E28" i="1"/>
  <c r="E22" i="1"/>
  <c r="E21" i="1" s="1"/>
  <c r="E3" i="1" s="1"/>
  <c r="E44" i="1" s="1"/>
  <c r="E17" i="1"/>
  <c r="E11" i="1"/>
  <c r="E5" i="1"/>
  <c r="E4" i="1"/>
  <c r="G4" i="5" l="1"/>
  <c r="G45" i="5" s="1"/>
  <c r="D45" i="11" l="1"/>
  <c r="D18" i="11"/>
  <c r="D5" i="11" s="1"/>
  <c r="D4" i="11" s="1"/>
  <c r="C29" i="11"/>
  <c r="C23" i="11"/>
  <c r="C22" i="11" s="1"/>
  <c r="C12" i="11"/>
  <c r="C6" i="11"/>
  <c r="C5" i="11"/>
  <c r="D45" i="5"/>
  <c r="D18" i="5"/>
  <c r="D5" i="5" s="1"/>
  <c r="D4" i="5" s="1"/>
  <c r="C29" i="5"/>
  <c r="C23" i="5"/>
  <c r="C22" i="5" s="1"/>
  <c r="C12" i="5"/>
  <c r="C45" i="5" s="1"/>
  <c r="C6" i="5"/>
  <c r="C22" i="3"/>
  <c r="C21" i="3" s="1"/>
  <c r="C17" i="3"/>
  <c r="C5" i="3"/>
  <c r="C4" i="3" s="1"/>
  <c r="C28" i="1"/>
  <c r="C22" i="1"/>
  <c r="C21" i="1" s="1"/>
  <c r="C3" i="1" s="1"/>
  <c r="C11" i="1"/>
  <c r="C5" i="1"/>
  <c r="C44" i="1" s="1"/>
  <c r="C4" i="1"/>
  <c r="C4" i="11" l="1"/>
  <c r="C45" i="11" s="1"/>
  <c r="C5" i="5"/>
  <c r="C4" i="5" s="1"/>
  <c r="C3" i="3"/>
  <c r="C44" i="3" s="1"/>
  <c r="D45" i="10" l="1"/>
  <c r="H35" i="10"/>
  <c r="G35" i="10"/>
  <c r="D35" i="10"/>
  <c r="C35" i="10"/>
  <c r="H29" i="10"/>
  <c r="G29" i="10"/>
  <c r="D29" i="10"/>
  <c r="C29" i="10"/>
  <c r="H23" i="10"/>
  <c r="G23" i="10"/>
  <c r="D23" i="10"/>
  <c r="D22" i="10" s="1"/>
  <c r="C23" i="10"/>
  <c r="C22" i="10" s="1"/>
  <c r="H22" i="10"/>
  <c r="G22" i="10"/>
  <c r="H18" i="10"/>
  <c r="G18" i="10"/>
  <c r="D18" i="10"/>
  <c r="C18" i="10"/>
  <c r="H12" i="10"/>
  <c r="G12" i="10"/>
  <c r="D12" i="10"/>
  <c r="C12" i="10"/>
  <c r="H6" i="10"/>
  <c r="G6" i="10"/>
  <c r="D6" i="10"/>
  <c r="D5" i="10" s="1"/>
  <c r="C6" i="10"/>
  <c r="C45" i="10" s="1"/>
  <c r="H5" i="10"/>
  <c r="H4" i="10" s="1"/>
  <c r="H45" i="10" s="1"/>
  <c r="G5" i="10"/>
  <c r="G4" i="10" s="1"/>
  <c r="G45" i="10" s="1"/>
  <c r="D45" i="9"/>
  <c r="H35" i="9"/>
  <c r="G35" i="9"/>
  <c r="D35" i="9"/>
  <c r="C35" i="9"/>
  <c r="H29" i="9"/>
  <c r="G29" i="9"/>
  <c r="D29" i="9"/>
  <c r="C29" i="9"/>
  <c r="H23" i="9"/>
  <c r="G23" i="9"/>
  <c r="D23" i="9"/>
  <c r="D22" i="9" s="1"/>
  <c r="C23" i="9"/>
  <c r="C22" i="9" s="1"/>
  <c r="H22" i="9"/>
  <c r="G22" i="9"/>
  <c r="H18" i="9"/>
  <c r="G18" i="9"/>
  <c r="D18" i="9"/>
  <c r="C18" i="9"/>
  <c r="H12" i="9"/>
  <c r="G12" i="9"/>
  <c r="D12" i="9"/>
  <c r="C12" i="9"/>
  <c r="H6" i="9"/>
  <c r="G6" i="9"/>
  <c r="D6" i="9"/>
  <c r="D5" i="9" s="1"/>
  <c r="D4" i="9" s="1"/>
  <c r="C6" i="9"/>
  <c r="C45" i="9" s="1"/>
  <c r="H5" i="9"/>
  <c r="H4" i="9" s="1"/>
  <c r="H45" i="9" s="1"/>
  <c r="G5" i="9"/>
  <c r="G4" i="9" s="1"/>
  <c r="G45" i="9" s="1"/>
  <c r="E34" i="4"/>
  <c r="C34" i="4"/>
  <c r="E24" i="4"/>
  <c r="E22" i="4" s="1"/>
  <c r="E21" i="4" s="1"/>
  <c r="C22" i="4"/>
  <c r="C21" i="4" s="1"/>
  <c r="E17" i="4"/>
  <c r="E4" i="4" s="1"/>
  <c r="E3" i="4" s="1"/>
  <c r="E44" i="4" s="1"/>
  <c r="C17" i="4"/>
  <c r="E5" i="4"/>
  <c r="C5" i="4"/>
  <c r="C4" i="4"/>
  <c r="E34" i="2"/>
  <c r="C34" i="2"/>
  <c r="E28" i="2"/>
  <c r="C28" i="2"/>
  <c r="E22" i="2"/>
  <c r="C22" i="2"/>
  <c r="C21" i="2" s="1"/>
  <c r="E21" i="2"/>
  <c r="E17" i="2"/>
  <c r="C17" i="2"/>
  <c r="E11" i="2"/>
  <c r="C11" i="2"/>
  <c r="E5" i="2"/>
  <c r="C5" i="2"/>
  <c r="C4" i="2" s="1"/>
  <c r="E4" i="2"/>
  <c r="E3" i="2" s="1"/>
  <c r="E44" i="2" s="1"/>
  <c r="D4" i="10" l="1"/>
  <c r="C5" i="10"/>
  <c r="C4" i="10" s="1"/>
  <c r="C5" i="9"/>
  <c r="C4" i="9" s="1"/>
  <c r="C3" i="4"/>
  <c r="C44" i="4" s="1"/>
  <c r="C3" i="2"/>
  <c r="C44" i="2" s="1"/>
  <c r="I29" i="10" l="1"/>
  <c r="I23" i="10"/>
  <c r="I22" i="10" s="1"/>
  <c r="I12" i="10"/>
  <c r="I5" i="10" s="1"/>
  <c r="I4" i="10" s="1"/>
  <c r="I45" i="10" s="1"/>
  <c r="I6" i="10"/>
  <c r="I29" i="9"/>
  <c r="I23" i="9"/>
  <c r="I22" i="9"/>
  <c r="I12" i="9"/>
  <c r="I5" i="9" s="1"/>
  <c r="I4" i="9" s="1"/>
  <c r="I45" i="9" s="1"/>
  <c r="I6" i="9"/>
  <c r="F28" i="4"/>
  <c r="F22" i="4"/>
  <c r="F21" i="4" s="1"/>
  <c r="F5" i="4"/>
  <c r="F4" i="4" s="1"/>
  <c r="F3" i="4" s="1"/>
  <c r="F44" i="4" s="1"/>
  <c r="F28" i="2"/>
  <c r="F22" i="2"/>
  <c r="F21" i="2"/>
  <c r="F11" i="2"/>
  <c r="F4" i="2" s="1"/>
  <c r="F3" i="2" s="1"/>
  <c r="F44" i="2" s="1"/>
  <c r="F5" i="2"/>
  <c r="I29" i="11"/>
  <c r="I23" i="11"/>
  <c r="I22" i="11"/>
  <c r="I12" i="11"/>
  <c r="I6" i="11"/>
  <c r="I5" i="11"/>
  <c r="I4" i="11" s="1"/>
  <c r="I45" i="11" s="1"/>
  <c r="I29" i="5"/>
  <c r="I23" i="5"/>
  <c r="I22" i="5" s="1"/>
  <c r="I12" i="5"/>
  <c r="I5" i="5" s="1"/>
  <c r="I4" i="5" s="1"/>
  <c r="I45" i="5" s="1"/>
  <c r="I6" i="5"/>
  <c r="F28" i="3"/>
  <c r="F22" i="3"/>
  <c r="F21" i="3" s="1"/>
  <c r="F11" i="3"/>
  <c r="F5" i="3"/>
  <c r="F4" i="3" s="1"/>
  <c r="F3" i="3" s="1"/>
  <c r="F44" i="3" s="1"/>
  <c r="F28" i="1"/>
  <c r="F22" i="1"/>
  <c r="F21" i="1"/>
  <c r="F11" i="1"/>
  <c r="F5" i="1"/>
  <c r="F4" i="1"/>
  <c r="F3" i="1"/>
  <c r="F44" i="1" s="1"/>
  <c r="F23" i="11" l="1"/>
  <c r="F22" i="11" s="1"/>
  <c r="F18" i="11"/>
  <c r="F6" i="11"/>
  <c r="F5" i="11"/>
  <c r="F4" i="11" s="1"/>
  <c r="F45" i="11" s="1"/>
  <c r="E29" i="11"/>
  <c r="E23" i="11"/>
  <c r="E22" i="11" s="1"/>
  <c r="E18" i="11"/>
  <c r="E12" i="11"/>
  <c r="E6" i="11"/>
  <c r="E5" i="11"/>
  <c r="E4" i="11" s="1"/>
  <c r="E45" i="11" s="1"/>
  <c r="F23" i="5"/>
  <c r="F22" i="5" s="1"/>
  <c r="F18" i="5"/>
  <c r="F6" i="5"/>
  <c r="F5" i="5" s="1"/>
  <c r="F4" i="5" s="1"/>
  <c r="F45" i="5" s="1"/>
  <c r="E29" i="5"/>
  <c r="E22" i="5" s="1"/>
  <c r="E23" i="5"/>
  <c r="E18" i="5"/>
  <c r="E12" i="5"/>
  <c r="E5" i="5" s="1"/>
  <c r="E4" i="5" s="1"/>
  <c r="E45" i="5" s="1"/>
  <c r="E6" i="5"/>
  <c r="D22" i="3"/>
  <c r="D21" i="3" s="1"/>
  <c r="D17" i="3"/>
  <c r="D11" i="3"/>
  <c r="D5" i="3"/>
  <c r="D4" i="3" s="1"/>
  <c r="D28" i="1"/>
  <c r="D22" i="1"/>
  <c r="D21" i="1" s="1"/>
  <c r="D17" i="1"/>
  <c r="D11" i="1"/>
  <c r="D5" i="1"/>
  <c r="D4" i="1" s="1"/>
  <c r="D3" i="1" s="1"/>
  <c r="D44" i="1" s="1"/>
  <c r="D3" i="3" l="1"/>
  <c r="D44" i="3" s="1"/>
  <c r="G22" i="3" l="1"/>
  <c r="G21" i="3" s="1"/>
  <c r="G11" i="3"/>
  <c r="G5" i="3"/>
  <c r="G4" i="3" s="1"/>
  <c r="G3" i="3" s="1"/>
  <c r="G44" i="3" s="1"/>
  <c r="K23" i="11"/>
  <c r="K22" i="11"/>
  <c r="K12" i="11"/>
  <c r="K5" i="11" s="1"/>
  <c r="K4" i="11" s="1"/>
  <c r="K45" i="11" s="1"/>
  <c r="K6" i="11"/>
  <c r="K23" i="5"/>
  <c r="K22" i="5" s="1"/>
  <c r="K12" i="5"/>
  <c r="K6" i="5"/>
  <c r="K5" i="5" s="1"/>
  <c r="G28" i="1"/>
  <c r="G22" i="1"/>
  <c r="G21" i="1" s="1"/>
  <c r="G11" i="1"/>
  <c r="G5" i="1"/>
  <c r="G4" i="1" s="1"/>
  <c r="K4" i="5" l="1"/>
  <c r="K45" i="5" s="1"/>
  <c r="G3" i="1"/>
  <c r="G44" i="1" s="1"/>
  <c r="H34" i="3" l="1"/>
  <c r="H22" i="3"/>
  <c r="H21" i="3" s="1"/>
  <c r="H17" i="3"/>
  <c r="H4" i="3" s="1"/>
  <c r="H3" i="3" s="1"/>
  <c r="H44" i="3" s="1"/>
  <c r="H5" i="3"/>
  <c r="H34" i="1"/>
  <c r="H28" i="1"/>
  <c r="H22" i="1"/>
  <c r="H21" i="1"/>
  <c r="H17" i="1"/>
  <c r="H11" i="1"/>
  <c r="H44" i="1" s="1"/>
  <c r="H5" i="1"/>
  <c r="H4" i="1" l="1"/>
  <c r="H3" i="1" s="1"/>
  <c r="O5" i="10" l="1"/>
  <c r="P5" i="10"/>
  <c r="O6" i="10"/>
  <c r="P6" i="10"/>
  <c r="O7" i="10"/>
  <c r="P7" i="10"/>
  <c r="O8" i="10"/>
  <c r="P8" i="10"/>
  <c r="O9" i="10"/>
  <c r="P9" i="10"/>
  <c r="O10" i="10"/>
  <c r="P10" i="10"/>
  <c r="O11" i="10"/>
  <c r="P11" i="10"/>
  <c r="O12" i="10"/>
  <c r="P12" i="10"/>
  <c r="O13" i="10"/>
  <c r="P13" i="10"/>
  <c r="O14" i="10"/>
  <c r="P14" i="10"/>
  <c r="O15" i="10"/>
  <c r="P15" i="10"/>
  <c r="O16" i="10"/>
  <c r="P16" i="10"/>
  <c r="O17" i="10"/>
  <c r="P17" i="10"/>
  <c r="O18" i="10"/>
  <c r="P18" i="10"/>
  <c r="O19" i="10"/>
  <c r="P19" i="10"/>
  <c r="O20" i="10"/>
  <c r="P20" i="10"/>
  <c r="O21" i="10"/>
  <c r="P21" i="10"/>
  <c r="O22" i="10"/>
  <c r="P22" i="10"/>
  <c r="O23" i="10"/>
  <c r="P23" i="10"/>
  <c r="O24" i="10"/>
  <c r="P24" i="10"/>
  <c r="O25" i="10"/>
  <c r="P25" i="10"/>
  <c r="O26" i="10"/>
  <c r="P26" i="10"/>
  <c r="O27" i="10"/>
  <c r="P27" i="10"/>
  <c r="O28" i="10"/>
  <c r="P28" i="10"/>
  <c r="O29" i="10"/>
  <c r="P29" i="10"/>
  <c r="O30" i="10"/>
  <c r="P30" i="10"/>
  <c r="O31" i="10"/>
  <c r="P31" i="10"/>
  <c r="O32" i="10"/>
  <c r="P32" i="10"/>
  <c r="O33" i="10"/>
  <c r="P33" i="10"/>
  <c r="O34" i="10"/>
  <c r="P34" i="10"/>
  <c r="O35" i="10"/>
  <c r="P35" i="10"/>
  <c r="O36" i="10"/>
  <c r="P36" i="10"/>
  <c r="O37" i="10"/>
  <c r="P37" i="10"/>
  <c r="O38" i="10"/>
  <c r="P38" i="10"/>
  <c r="O39" i="10"/>
  <c r="P39" i="10"/>
  <c r="O40" i="10"/>
  <c r="P40" i="10"/>
  <c r="O41" i="10"/>
  <c r="P41" i="10"/>
  <c r="O42" i="10"/>
  <c r="P42" i="10"/>
  <c r="O43" i="10"/>
  <c r="P43" i="10"/>
  <c r="O44" i="10"/>
  <c r="P44" i="10"/>
  <c r="O45" i="10"/>
  <c r="P45" i="10"/>
  <c r="P4" i="10"/>
  <c r="O4" i="10"/>
  <c r="O5" i="11"/>
  <c r="P5" i="11"/>
  <c r="O6" i="11"/>
  <c r="P6" i="11"/>
  <c r="O7" i="11"/>
  <c r="P7" i="11"/>
  <c r="O8" i="11"/>
  <c r="P8" i="11"/>
  <c r="O9" i="11"/>
  <c r="P9" i="11"/>
  <c r="O10" i="11"/>
  <c r="P10" i="11"/>
  <c r="O11" i="11"/>
  <c r="P11" i="11"/>
  <c r="O12" i="11"/>
  <c r="P12" i="11"/>
  <c r="O13" i="11"/>
  <c r="P13" i="11"/>
  <c r="O14" i="11"/>
  <c r="P14" i="11"/>
  <c r="O15" i="11"/>
  <c r="P15" i="11"/>
  <c r="O16" i="11"/>
  <c r="P16" i="11"/>
  <c r="O17" i="11"/>
  <c r="P17" i="11"/>
  <c r="O18" i="11"/>
  <c r="P18" i="11"/>
  <c r="O19" i="11"/>
  <c r="P19" i="11"/>
  <c r="O20" i="11"/>
  <c r="P20" i="11"/>
  <c r="O21" i="11"/>
  <c r="P21" i="11"/>
  <c r="O22" i="11"/>
  <c r="P22" i="11"/>
  <c r="O23" i="11"/>
  <c r="P23" i="11"/>
  <c r="O24" i="11"/>
  <c r="P24" i="11"/>
  <c r="O25" i="11"/>
  <c r="P25" i="11"/>
  <c r="O26" i="11"/>
  <c r="P26" i="11"/>
  <c r="O27" i="11"/>
  <c r="P27" i="11"/>
  <c r="O28" i="11"/>
  <c r="P28" i="11"/>
  <c r="O29" i="11"/>
  <c r="P29" i="11"/>
  <c r="O30" i="11"/>
  <c r="P30" i="11"/>
  <c r="O31" i="11"/>
  <c r="P31" i="11"/>
  <c r="O32" i="11"/>
  <c r="P32" i="11"/>
  <c r="O33" i="11"/>
  <c r="P33" i="11"/>
  <c r="O34" i="11"/>
  <c r="P34" i="11"/>
  <c r="O35" i="11"/>
  <c r="P35" i="11"/>
  <c r="O36" i="11"/>
  <c r="P36" i="11"/>
  <c r="O37" i="11"/>
  <c r="P37" i="11"/>
  <c r="O38" i="11"/>
  <c r="P38" i="11"/>
  <c r="O39" i="11"/>
  <c r="P39" i="11"/>
  <c r="O40" i="11"/>
  <c r="P40" i="11"/>
  <c r="O41" i="11"/>
  <c r="P41" i="11"/>
  <c r="O42" i="11"/>
  <c r="P42" i="11"/>
  <c r="O43" i="11"/>
  <c r="P43" i="11"/>
  <c r="O44" i="11"/>
  <c r="P44" i="11"/>
  <c r="O45" i="11"/>
  <c r="P45" i="11"/>
  <c r="P4" i="11"/>
  <c r="O4" i="11"/>
  <c r="O5" i="9"/>
  <c r="P5" i="9"/>
  <c r="O6" i="9"/>
  <c r="P6" i="9"/>
  <c r="O7" i="9"/>
  <c r="P7" i="9"/>
  <c r="O8" i="9"/>
  <c r="P8" i="9"/>
  <c r="O9" i="9"/>
  <c r="P9" i="9"/>
  <c r="O10" i="9"/>
  <c r="P10" i="9"/>
  <c r="O11" i="9"/>
  <c r="P11" i="9"/>
  <c r="O12" i="9"/>
  <c r="P12" i="9"/>
  <c r="O13" i="9"/>
  <c r="P13" i="9"/>
  <c r="O14" i="9"/>
  <c r="P14" i="9"/>
  <c r="O15" i="9"/>
  <c r="P15" i="9"/>
  <c r="O16" i="9"/>
  <c r="P16" i="9"/>
  <c r="O17" i="9"/>
  <c r="P17" i="9"/>
  <c r="O18" i="9"/>
  <c r="P18" i="9"/>
  <c r="O19" i="9"/>
  <c r="P19" i="9"/>
  <c r="O20" i="9"/>
  <c r="P20" i="9"/>
  <c r="O21" i="9"/>
  <c r="P21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33" i="9"/>
  <c r="P33" i="9"/>
  <c r="O34" i="9"/>
  <c r="P34" i="9"/>
  <c r="O35" i="9"/>
  <c r="P35" i="9"/>
  <c r="O36" i="9"/>
  <c r="P36" i="9"/>
  <c r="O37" i="9"/>
  <c r="P37" i="9"/>
  <c r="O38" i="9"/>
  <c r="P38" i="9"/>
  <c r="O39" i="9"/>
  <c r="P39" i="9"/>
  <c r="O40" i="9"/>
  <c r="P40" i="9"/>
  <c r="O41" i="9"/>
  <c r="P41" i="9"/>
  <c r="O42" i="9"/>
  <c r="P42" i="9"/>
  <c r="O43" i="9"/>
  <c r="P43" i="9"/>
  <c r="O44" i="9"/>
  <c r="P44" i="9"/>
  <c r="O45" i="9"/>
  <c r="P45" i="9"/>
  <c r="P4" i="9"/>
  <c r="O4" i="9"/>
  <c r="O5" i="5"/>
  <c r="P5" i="5"/>
  <c r="O6" i="5"/>
  <c r="P6" i="5"/>
  <c r="O7" i="5"/>
  <c r="P7" i="5"/>
  <c r="O8" i="5"/>
  <c r="P8" i="5"/>
  <c r="O9" i="5"/>
  <c r="P9" i="5"/>
  <c r="O10" i="5"/>
  <c r="P10" i="5"/>
  <c r="O11" i="5"/>
  <c r="P11" i="5"/>
  <c r="O12" i="5"/>
  <c r="P12" i="5"/>
  <c r="O13" i="5"/>
  <c r="P13" i="5"/>
  <c r="O14" i="5"/>
  <c r="P14" i="5"/>
  <c r="O15" i="5"/>
  <c r="P15" i="5"/>
  <c r="O16" i="5"/>
  <c r="P16" i="5"/>
  <c r="O17" i="5"/>
  <c r="P17" i="5"/>
  <c r="O18" i="5"/>
  <c r="P18" i="5"/>
  <c r="O19" i="5"/>
  <c r="P19" i="5"/>
  <c r="O20" i="5"/>
  <c r="P20" i="5"/>
  <c r="O21" i="5"/>
  <c r="P21" i="5"/>
  <c r="O22" i="5"/>
  <c r="P22" i="5"/>
  <c r="O23" i="5"/>
  <c r="P23" i="5"/>
  <c r="O24" i="5"/>
  <c r="P24" i="5"/>
  <c r="O25" i="5"/>
  <c r="P25" i="5"/>
  <c r="O26" i="5"/>
  <c r="P26" i="5"/>
  <c r="O27" i="5"/>
  <c r="P27" i="5"/>
  <c r="O28" i="5"/>
  <c r="P28" i="5"/>
  <c r="O29" i="5"/>
  <c r="P29" i="5"/>
  <c r="O30" i="5"/>
  <c r="P30" i="5"/>
  <c r="O31" i="5"/>
  <c r="P31" i="5"/>
  <c r="O32" i="5"/>
  <c r="P32" i="5"/>
  <c r="O33" i="5"/>
  <c r="P33" i="5"/>
  <c r="O34" i="5"/>
  <c r="P34" i="5"/>
  <c r="O35" i="5"/>
  <c r="P35" i="5"/>
  <c r="O36" i="5"/>
  <c r="P36" i="5"/>
  <c r="O37" i="5"/>
  <c r="P37" i="5"/>
  <c r="O38" i="5"/>
  <c r="P38" i="5"/>
  <c r="O39" i="5"/>
  <c r="P39" i="5"/>
  <c r="O40" i="5"/>
  <c r="P40" i="5"/>
  <c r="O41" i="5"/>
  <c r="P41" i="5"/>
  <c r="O42" i="5"/>
  <c r="P42" i="5"/>
  <c r="O43" i="5"/>
  <c r="P43" i="5"/>
  <c r="O44" i="5"/>
  <c r="P44" i="5"/>
  <c r="O45" i="5"/>
  <c r="P45" i="5"/>
  <c r="P4" i="5"/>
  <c r="O4" i="5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3" i="4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3" i="3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3" i="2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3" i="1"/>
</calcChain>
</file>

<file path=xl/sharedStrings.xml><?xml version="1.0" encoding="utf-8"?>
<sst xmlns="http://schemas.openxmlformats.org/spreadsheetml/2006/main" count="928" uniqueCount="98">
  <si>
    <t>април</t>
  </si>
  <si>
    <t>Вкупно осигурување на живот</t>
  </si>
  <si>
    <t>19</t>
  </si>
  <si>
    <t>(со учество во добивката)</t>
  </si>
  <si>
    <t>1901</t>
  </si>
  <si>
    <t xml:space="preserve">	вкупно основно осигурување на живот</t>
  </si>
  <si>
    <t>190101</t>
  </si>
  <si>
    <t xml:space="preserve">		мешано осигурување</t>
  </si>
  <si>
    <t>19010101</t>
  </si>
  <si>
    <t xml:space="preserve">		смрт (терминско)</t>
  </si>
  <si>
    <t>19010102</t>
  </si>
  <si>
    <t xml:space="preserve">		доживување</t>
  </si>
  <si>
    <t>19010103</t>
  </si>
  <si>
    <t xml:space="preserve">		мешано осигурување со ТБС</t>
  </si>
  <si>
    <t>19010104</t>
  </si>
  <si>
    <t xml:space="preserve">		смрт (доживотно)</t>
  </si>
  <si>
    <t>19010105</t>
  </si>
  <si>
    <t xml:space="preserve">	вкупно дополнително осигурување</t>
  </si>
  <si>
    <t>190102</t>
  </si>
  <si>
    <t xml:space="preserve">		несреќен случај  (смрт)</t>
  </si>
  <si>
    <t>19010201</t>
  </si>
  <si>
    <t xml:space="preserve">		несреќен случај  (инвалидитет)</t>
  </si>
  <si>
    <t>19010202</t>
  </si>
  <si>
    <t xml:space="preserve">		здравствено (дополнително ЗДЗО)</t>
  </si>
  <si>
    <t>19010203</t>
  </si>
  <si>
    <t xml:space="preserve">		здравствено (приватно ЗДЗО)</t>
  </si>
  <si>
    <t>19010204</t>
  </si>
  <si>
    <t xml:space="preserve">		здравствено (останато)</t>
  </si>
  <si>
    <t>19010205</t>
  </si>
  <si>
    <t xml:space="preserve">	вкупно рентно осигурување</t>
  </si>
  <si>
    <t>190103</t>
  </si>
  <si>
    <t xml:space="preserve">		лична доживотна рента</t>
  </si>
  <si>
    <t>19010301</t>
  </si>
  <si>
    <t xml:space="preserve">		лична рента со одредено времетраење</t>
  </si>
  <si>
    <t>19010302</t>
  </si>
  <si>
    <t xml:space="preserve">		останати рентни осигурувања</t>
  </si>
  <si>
    <t>19010399</t>
  </si>
  <si>
    <t>(без учество во добивката)</t>
  </si>
  <si>
    <t>1902</t>
  </si>
  <si>
    <t>190201</t>
  </si>
  <si>
    <t>19020101</t>
  </si>
  <si>
    <t>19020102</t>
  </si>
  <si>
    <t>19020103</t>
  </si>
  <si>
    <t>19020104</t>
  </si>
  <si>
    <t>19020105</t>
  </si>
  <si>
    <t>190202</t>
  </si>
  <si>
    <t>19020201</t>
  </si>
  <si>
    <t>19020202</t>
  </si>
  <si>
    <t>19020203</t>
  </si>
  <si>
    <t>19020204</t>
  </si>
  <si>
    <t>19020205</t>
  </si>
  <si>
    <t>190203</t>
  </si>
  <si>
    <t>19020301</t>
  </si>
  <si>
    <t>19020302</t>
  </si>
  <si>
    <t>19020399</t>
  </si>
  <si>
    <t>Брак или породување</t>
  </si>
  <si>
    <t>20</t>
  </si>
  <si>
    <t>Осигурување на живот кога инвестициониот ризик е на товар на осигуреникот</t>
  </si>
  <si>
    <t>21</t>
  </si>
  <si>
    <t>Тонтина (здружение на рентиери)</t>
  </si>
  <si>
    <t>22</t>
  </si>
  <si>
    <t>Средства за исплата</t>
  </si>
  <si>
    <t>23</t>
  </si>
  <si>
    <t>Исплата на пензии од втор столб</t>
  </si>
  <si>
    <t>24</t>
  </si>
  <si>
    <t>Исплата на пензии од трет столб</t>
  </si>
  <si>
    <t>25</t>
  </si>
  <si>
    <t>ВКУПНО</t>
  </si>
  <si>
    <t>0000</t>
  </si>
  <si>
    <t>Кроација живот</t>
  </si>
  <si>
    <t>Граве</t>
  </si>
  <si>
    <t>Винер живот</t>
  </si>
  <si>
    <t>Уника живот</t>
  </si>
  <si>
    <t>Триглав живот</t>
  </si>
  <si>
    <t>јануари</t>
  </si>
  <si>
    <t>февруари</t>
  </si>
  <si>
    <t>март</t>
  </si>
  <si>
    <t>мај</t>
  </si>
  <si>
    <t>јуни</t>
  </si>
  <si>
    <t>јули</t>
  </si>
  <si>
    <t>август</t>
  </si>
  <si>
    <t>септември</t>
  </si>
  <si>
    <t>октомври</t>
  </si>
  <si>
    <t>ноември</t>
  </si>
  <si>
    <t>декември</t>
  </si>
  <si>
    <t>Вкупно живот</t>
  </si>
  <si>
    <t>единечна сума</t>
  </si>
  <si>
    <t>ануитет</t>
  </si>
  <si>
    <t>Прва Живот</t>
  </si>
  <si>
    <t>Прва живот</t>
  </si>
  <si>
    <t>Бруто полисирана премија, во илјади денари, на друштвата за осигурување на живот, октомври 2024 година</t>
  </si>
  <si>
    <t>Бруто полисирана премија, во илјади денари, на друштвата за осигурување на живот, октомври 2023 година</t>
  </si>
  <si>
    <t>Број на склучени договори на друштвата за осигурување на живот, октомври 2024 година</t>
  </si>
  <si>
    <t>Број на склучени договори на друштвата за осигурување на живот, октомври 2023 година</t>
  </si>
  <si>
    <t>Бруто исплатени штети, во илјади денари, на друштвата за осигурување на живот, октомври 2024 година</t>
  </si>
  <si>
    <t>Бруто исплатени штети, во илјади денари, на друштвата за осигурување на живот, октомври 2023 година</t>
  </si>
  <si>
    <t>Број на исплатени штети на друштвата за осигурување на живот, октомври 2024 година</t>
  </si>
  <si>
    <t>Број на исплатени штети на друштвата за осигурување на живот, октомври 2023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</si>
</sst>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0"/>
      <name val="Calibri"/>
      <family val="2"/>
    </font>
    <font>
      <sz val="11"/>
      <name val="Calibri"/>
      <family val="2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  <font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5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vertical="center" wrapText="1"/>
    </xf>
    <xf numFmtId="164" fontId="4" fillId="0" borderId="14" xfId="1" applyNumberFormat="1" applyFont="1" applyBorder="1"/>
    <xf numFmtId="164" fontId="1" fillId="0" borderId="1" xfId="1" applyNumberFormat="1" applyFont="1" applyBorder="1" applyAlignment="1">
      <alignment vertical="center" wrapText="1"/>
    </xf>
    <xf numFmtId="3" fontId="1" fillId="4" borderId="1" xfId="0" applyNumberFormat="1" applyFont="1" applyFill="1" applyBorder="1" applyAlignment="1">
      <alignment vertical="center" wrapText="1"/>
    </xf>
    <xf numFmtId="164" fontId="4" fillId="0" borderId="0" xfId="1" applyNumberFormat="1" applyFont="1"/>
    <xf numFmtId="164" fontId="1" fillId="3" borderId="1" xfId="1" applyNumberFormat="1" applyFont="1" applyFill="1" applyBorder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4" borderId="1" xfId="1" applyNumberFormat="1" applyFont="1" applyFill="1" applyBorder="1" applyAlignment="1">
      <alignment vertical="center" wrapText="1"/>
    </xf>
    <xf numFmtId="3" fontId="1" fillId="5" borderId="1" xfId="0" applyNumberFormat="1" applyFont="1" applyFill="1" applyBorder="1" applyAlignment="1">
      <alignment vertical="center" wrapText="1"/>
    </xf>
    <xf numFmtId="3" fontId="1" fillId="6" borderId="1" xfId="0" applyNumberFormat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6" fillId="3" borderId="1" xfId="0" applyNumberFormat="1" applyFont="1" applyFill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vertical="center" wrapText="1"/>
    </xf>
    <xf numFmtId="3" fontId="7" fillId="5" borderId="1" xfId="0" applyNumberFormat="1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3" fontId="1" fillId="4" borderId="1" xfId="0" applyNumberFormat="1" applyFont="1" applyFill="1" applyBorder="1" applyAlignment="1">
      <alignment wrapText="1"/>
    </xf>
    <xf numFmtId="4" fontId="1" fillId="3" borderId="1" xfId="0" applyNumberFormat="1" applyFont="1" applyFill="1" applyBorder="1" applyAlignment="1">
      <alignment vertical="center" wrapText="1"/>
    </xf>
    <xf numFmtId="4" fontId="1" fillId="5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7" fillId="5" borderId="1" xfId="0" applyNumberFormat="1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164" fontId="1" fillId="5" borderId="1" xfId="1" applyNumberFormat="1" applyFont="1" applyFill="1" applyBorder="1" applyAlignment="1">
      <alignment vertical="center" wrapText="1"/>
    </xf>
    <xf numFmtId="3" fontId="1" fillId="3" borderId="15" xfId="0" applyNumberFormat="1" applyFont="1" applyFill="1" applyBorder="1" applyAlignment="1">
      <alignment vertical="center" wrapText="1"/>
    </xf>
    <xf numFmtId="164" fontId="4" fillId="5" borderId="0" xfId="1" applyNumberFormat="1" applyFont="1" applyFill="1"/>
    <xf numFmtId="3" fontId="1" fillId="7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5F1E7-638A-41C9-B920-2CD5B6CA5C08}">
  <dimension ref="A1:AR126"/>
  <sheetViews>
    <sheetView zoomScale="90" zoomScaleNormal="90" workbookViewId="0">
      <selection activeCell="E3" sqref="E3:E44"/>
    </sheetView>
  </sheetViews>
  <sheetFormatPr defaultColWidth="9.140625" defaultRowHeight="12.75" x14ac:dyDescent="0.2"/>
  <cols>
    <col min="1" max="1" width="40.85546875" style="3" customWidth="1"/>
    <col min="2" max="2" width="11.85546875" style="3" customWidth="1"/>
    <col min="3" max="3" width="15.42578125" style="3" customWidth="1"/>
    <col min="4" max="9" width="15.42578125" style="5" customWidth="1"/>
    <col min="10" max="16384" width="9.140625" style="5"/>
  </cols>
  <sheetData>
    <row r="1" spans="1:39" x14ac:dyDescent="0.2">
      <c r="A1" s="18" t="s">
        <v>90</v>
      </c>
    </row>
    <row r="2" spans="1:39" s="7" customFormat="1" x14ac:dyDescent="0.25">
      <c r="A2" s="8"/>
      <c r="B2" s="9"/>
      <c r="C2" s="9" t="s">
        <v>69</v>
      </c>
      <c r="D2" s="9" t="s">
        <v>70</v>
      </c>
      <c r="E2" s="9" t="s">
        <v>71</v>
      </c>
      <c r="F2" s="9" t="s">
        <v>72</v>
      </c>
      <c r="G2" s="9" t="s">
        <v>73</v>
      </c>
      <c r="H2" s="28" t="s">
        <v>88</v>
      </c>
      <c r="I2" s="17" t="s">
        <v>85</v>
      </c>
    </row>
    <row r="3" spans="1:39" s="1" customFormat="1" x14ac:dyDescent="0.2">
      <c r="A3" s="10" t="s">
        <v>1</v>
      </c>
      <c r="B3" s="11" t="s">
        <v>2</v>
      </c>
      <c r="C3" s="32">
        <f t="shared" ref="C3" si="0">C4+C21</f>
        <v>22255</v>
      </c>
      <c r="D3" s="32">
        <f>D4+D21</f>
        <v>3579</v>
      </c>
      <c r="E3" s="32">
        <f t="shared" ref="E3" si="1">E4+E21</f>
        <v>2974</v>
      </c>
      <c r="F3" s="49">
        <f>SUM(F4,F21,F28)</f>
        <v>4401</v>
      </c>
      <c r="G3" s="52">
        <f>G4+G21</f>
        <v>22018.239048276057</v>
      </c>
      <c r="H3" s="52">
        <f>H4+H21</f>
        <v>1530.47</v>
      </c>
      <c r="I3" s="20">
        <f>SUM(C3:H3)</f>
        <v>56757.709048276054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s="2" customFormat="1" x14ac:dyDescent="0.2">
      <c r="A4" s="10" t="s">
        <v>3</v>
      </c>
      <c r="B4" s="11" t="s">
        <v>4</v>
      </c>
      <c r="C4" s="32">
        <f>C5+C11</f>
        <v>7301</v>
      </c>
      <c r="D4" s="32">
        <f>D5+D11+D17</f>
        <v>3520</v>
      </c>
      <c r="E4" s="32">
        <f t="shared" ref="E4" si="2">SUM(E5,E17,E11)</f>
        <v>2674</v>
      </c>
      <c r="F4" s="49">
        <f>SUM(F11,F5)</f>
        <v>29</v>
      </c>
      <c r="G4" s="52">
        <f>G5+G11</f>
        <v>5635.886704476</v>
      </c>
      <c r="H4" s="52">
        <f>H5+H11</f>
        <v>0</v>
      </c>
      <c r="I4" s="20">
        <f t="shared" ref="I4:I44" si="3">SUM(C4:H4)</f>
        <v>19159.886704476001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 s="1" customFormat="1" x14ac:dyDescent="0.2">
      <c r="A5" s="15" t="s">
        <v>5</v>
      </c>
      <c r="B5" s="16" t="s">
        <v>6</v>
      </c>
      <c r="C5" s="32">
        <f>SUM(C6:C10)</f>
        <v>7268</v>
      </c>
      <c r="D5" s="32">
        <f t="shared" ref="D5" si="4">SUM(D6:D9)</f>
        <v>3115</v>
      </c>
      <c r="E5" s="32">
        <f t="shared" ref="E5" si="5">SUM(E6:E10)</f>
        <v>2234</v>
      </c>
      <c r="F5" s="49">
        <f>SUM(F6:F10)</f>
        <v>28</v>
      </c>
      <c r="G5" s="52">
        <f>G6+G8</f>
        <v>5586.3620730120001</v>
      </c>
      <c r="H5" s="52">
        <f>SUM(H6:H10)</f>
        <v>0</v>
      </c>
      <c r="I5" s="22">
        <f t="shared" si="3"/>
        <v>18231.362073012002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 s="1" customFormat="1" ht="15" x14ac:dyDescent="0.25">
      <c r="A6" s="15" t="s">
        <v>7</v>
      </c>
      <c r="B6" s="16" t="s">
        <v>8</v>
      </c>
      <c r="C6" s="33">
        <v>7023</v>
      </c>
      <c r="D6" s="12">
        <v>215</v>
      </c>
      <c r="E6" s="12">
        <v>1391</v>
      </c>
      <c r="F6" s="12">
        <v>0</v>
      </c>
      <c r="G6" s="53">
        <v>5336.9618778120002</v>
      </c>
      <c r="H6" s="54"/>
      <c r="I6" s="22">
        <f t="shared" si="3"/>
        <v>13965.961877812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s="1" customFormat="1" x14ac:dyDescent="0.2">
      <c r="A7" s="15" t="s">
        <v>9</v>
      </c>
      <c r="B7" s="16" t="s">
        <v>10</v>
      </c>
      <c r="C7" s="34">
        <v>0</v>
      </c>
      <c r="D7" s="12">
        <v>0</v>
      </c>
      <c r="E7" s="12"/>
      <c r="F7" s="50">
        <v>0</v>
      </c>
      <c r="G7" s="53"/>
      <c r="H7" s="54"/>
      <c r="I7" s="22">
        <f t="shared" si="3"/>
        <v>0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s="1" customFormat="1" ht="15" x14ac:dyDescent="0.25">
      <c r="A8" s="15" t="s">
        <v>11</v>
      </c>
      <c r="B8" s="16" t="s">
        <v>12</v>
      </c>
      <c r="C8" s="33">
        <v>192</v>
      </c>
      <c r="D8" s="12">
        <v>1692</v>
      </c>
      <c r="E8" s="12"/>
      <c r="F8" s="12">
        <v>0</v>
      </c>
      <c r="G8" s="53">
        <v>249.40019519999998</v>
      </c>
      <c r="H8" s="54"/>
      <c r="I8" s="22">
        <f t="shared" si="3"/>
        <v>2133.4001951999999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s="1" customFormat="1" x14ac:dyDescent="0.2">
      <c r="A9" s="15" t="s">
        <v>13</v>
      </c>
      <c r="B9" s="16" t="s">
        <v>14</v>
      </c>
      <c r="C9" s="34">
        <v>0</v>
      </c>
      <c r="D9" s="12">
        <v>1208</v>
      </c>
      <c r="E9" s="12">
        <v>843</v>
      </c>
      <c r="F9" s="12">
        <v>28</v>
      </c>
      <c r="G9" s="54"/>
      <c r="H9" s="54"/>
      <c r="I9" s="22">
        <f t="shared" si="3"/>
        <v>2079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1" customFormat="1" x14ac:dyDescent="0.2">
      <c r="A10" s="15" t="s">
        <v>15</v>
      </c>
      <c r="B10" s="16" t="s">
        <v>16</v>
      </c>
      <c r="C10" s="34">
        <v>53</v>
      </c>
      <c r="D10" s="12">
        <v>0</v>
      </c>
      <c r="E10" s="12"/>
      <c r="F10" s="50">
        <v>0</v>
      </c>
      <c r="G10" s="54"/>
      <c r="H10" s="54"/>
      <c r="I10" s="22">
        <f t="shared" si="3"/>
        <v>53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1" customFormat="1" x14ac:dyDescent="0.2">
      <c r="A11" s="15" t="s">
        <v>17</v>
      </c>
      <c r="B11" s="16" t="s">
        <v>18</v>
      </c>
      <c r="C11" s="35">
        <f>C12+C13+C14+C15+C16</f>
        <v>33</v>
      </c>
      <c r="D11" s="32">
        <f>SUM(D12:D16)</f>
        <v>405</v>
      </c>
      <c r="E11" s="41">
        <f>SUM(E12:E16)</f>
        <v>440</v>
      </c>
      <c r="F11" s="51">
        <f>SUM(F16,F13)</f>
        <v>1</v>
      </c>
      <c r="G11" s="52">
        <f>SUM(G12:G16)</f>
        <v>49.524631464000002</v>
      </c>
      <c r="H11" s="52">
        <f>SUM(H12:H16)</f>
        <v>0</v>
      </c>
      <c r="I11" s="22">
        <f t="shared" si="3"/>
        <v>928.52463146399998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1" customFormat="1" ht="15" x14ac:dyDescent="0.25">
      <c r="A12" s="15" t="s">
        <v>19</v>
      </c>
      <c r="B12" s="16" t="s">
        <v>20</v>
      </c>
      <c r="C12" s="36">
        <v>8</v>
      </c>
      <c r="D12" s="12">
        <v>107</v>
      </c>
      <c r="E12" s="12">
        <v>28</v>
      </c>
      <c r="F12" s="50">
        <v>0</v>
      </c>
      <c r="G12" s="53">
        <v>3.3794464319999991</v>
      </c>
      <c r="H12" s="54"/>
      <c r="I12" s="22">
        <f t="shared" si="3"/>
        <v>146.37944643200001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s="1" customFormat="1" ht="15" x14ac:dyDescent="0.25">
      <c r="A13" s="15" t="s">
        <v>21</v>
      </c>
      <c r="B13" s="16" t="s">
        <v>22</v>
      </c>
      <c r="C13" s="36">
        <v>18</v>
      </c>
      <c r="D13" s="12">
        <v>272</v>
      </c>
      <c r="E13" s="12">
        <v>299</v>
      </c>
      <c r="F13" s="12">
        <v>1</v>
      </c>
      <c r="G13" s="53">
        <v>34.72295124</v>
      </c>
      <c r="H13" s="54"/>
      <c r="I13" s="22">
        <f t="shared" si="3"/>
        <v>624.72295124000004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s="1" customFormat="1" x14ac:dyDescent="0.2">
      <c r="A14" s="15" t="s">
        <v>23</v>
      </c>
      <c r="B14" s="16" t="s">
        <v>24</v>
      </c>
      <c r="C14" s="34">
        <v>0</v>
      </c>
      <c r="D14" s="12">
        <v>0</v>
      </c>
      <c r="E14" s="12"/>
      <c r="F14" s="50">
        <v>0</v>
      </c>
      <c r="G14" s="55"/>
      <c r="H14" s="54"/>
      <c r="I14" s="22">
        <f t="shared" si="3"/>
        <v>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39" s="1" customFormat="1" x14ac:dyDescent="0.2">
      <c r="A15" s="15" t="s">
        <v>25</v>
      </c>
      <c r="B15" s="16" t="s">
        <v>26</v>
      </c>
      <c r="C15" s="34">
        <v>0</v>
      </c>
      <c r="D15" s="12">
        <v>0</v>
      </c>
      <c r="E15" s="12"/>
      <c r="F15" s="50">
        <v>0</v>
      </c>
      <c r="G15" s="55"/>
      <c r="H15" s="54"/>
      <c r="I15" s="22">
        <f t="shared" si="3"/>
        <v>0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s="1" customFormat="1" x14ac:dyDescent="0.2">
      <c r="A16" s="15" t="s">
        <v>27</v>
      </c>
      <c r="B16" s="16" t="s">
        <v>28</v>
      </c>
      <c r="C16" s="34">
        <v>7</v>
      </c>
      <c r="D16" s="12">
        <v>26</v>
      </c>
      <c r="E16" s="12">
        <v>113</v>
      </c>
      <c r="F16" s="12">
        <v>0</v>
      </c>
      <c r="G16" s="53">
        <v>11.422233791999998</v>
      </c>
      <c r="H16" s="54"/>
      <c r="I16" s="22">
        <f t="shared" si="3"/>
        <v>157.42223379199999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1" customFormat="1" x14ac:dyDescent="0.2">
      <c r="A17" s="15" t="s">
        <v>29</v>
      </c>
      <c r="B17" s="16" t="s">
        <v>30</v>
      </c>
      <c r="C17" s="37">
        <v>0</v>
      </c>
      <c r="D17" s="32">
        <f t="shared" ref="D17:E17" si="6">SUM(D18:D20)</f>
        <v>0</v>
      </c>
      <c r="E17" s="32">
        <f t="shared" si="6"/>
        <v>0</v>
      </c>
      <c r="F17" s="51">
        <v>0</v>
      </c>
      <c r="G17" s="52"/>
      <c r="H17" s="52">
        <f>SUM(H18:H20)</f>
        <v>0</v>
      </c>
      <c r="I17" s="22">
        <f t="shared" si="3"/>
        <v>0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1" customFormat="1" x14ac:dyDescent="0.2">
      <c r="A18" s="15" t="s">
        <v>31</v>
      </c>
      <c r="B18" s="16" t="s">
        <v>32</v>
      </c>
      <c r="C18" s="34">
        <v>0</v>
      </c>
      <c r="D18" s="12">
        <v>0</v>
      </c>
      <c r="E18" s="12"/>
      <c r="F18" s="50">
        <v>0</v>
      </c>
      <c r="G18" s="54"/>
      <c r="H18" s="54"/>
      <c r="I18" s="22">
        <f t="shared" si="3"/>
        <v>0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1" customFormat="1" x14ac:dyDescent="0.2">
      <c r="A19" s="15" t="s">
        <v>33</v>
      </c>
      <c r="B19" s="16" t="s">
        <v>34</v>
      </c>
      <c r="C19" s="34"/>
      <c r="D19" s="12">
        <v>0</v>
      </c>
      <c r="E19" s="12"/>
      <c r="F19" s="50">
        <v>0</v>
      </c>
      <c r="G19" s="54"/>
      <c r="H19" s="54"/>
      <c r="I19" s="22">
        <f t="shared" si="3"/>
        <v>0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1" customFormat="1" x14ac:dyDescent="0.2">
      <c r="A20" s="15" t="s">
        <v>35</v>
      </c>
      <c r="B20" s="16" t="s">
        <v>36</v>
      </c>
      <c r="C20" s="34">
        <v>0</v>
      </c>
      <c r="D20" s="12">
        <v>0</v>
      </c>
      <c r="E20" s="12"/>
      <c r="F20" s="50">
        <v>0</v>
      </c>
      <c r="G20" s="54"/>
      <c r="H20" s="54"/>
      <c r="I20" s="22">
        <f t="shared" si="3"/>
        <v>0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2" customFormat="1" x14ac:dyDescent="0.2">
      <c r="A21" s="10" t="s">
        <v>37</v>
      </c>
      <c r="B21" s="11" t="s">
        <v>38</v>
      </c>
      <c r="C21" s="37">
        <f>C22+C28</f>
        <v>14954</v>
      </c>
      <c r="D21" s="32">
        <f>D22+D28</f>
        <v>59</v>
      </c>
      <c r="E21" s="32">
        <f t="shared" ref="E21" si="7">SUM(E22,E28,E34)</f>
        <v>300</v>
      </c>
      <c r="F21" s="35">
        <f>SUM(F22,F34)</f>
        <v>4135</v>
      </c>
      <c r="G21" s="52">
        <f>G22+G28</f>
        <v>16382.352343800056</v>
      </c>
      <c r="H21" s="52">
        <f>H22+H28</f>
        <v>1530.47</v>
      </c>
      <c r="I21" s="20">
        <f t="shared" si="3"/>
        <v>37360.822343800057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1" customFormat="1" x14ac:dyDescent="0.2">
      <c r="A22" s="15" t="s">
        <v>5</v>
      </c>
      <c r="B22" s="16" t="s">
        <v>39</v>
      </c>
      <c r="C22" s="35">
        <f>SUM(C23:C27)</f>
        <v>13683</v>
      </c>
      <c r="D22" s="32">
        <f>D24</f>
        <v>59</v>
      </c>
      <c r="E22" s="32">
        <f t="shared" ref="E22" si="8">SUM(E23:E27)</f>
        <v>300</v>
      </c>
      <c r="F22" s="35">
        <f t="shared" ref="F22" si="9">SUM(F23:F27)</f>
        <v>4135</v>
      </c>
      <c r="G22" s="52">
        <f>G24</f>
        <v>16382.352343800056</v>
      </c>
      <c r="H22" s="32">
        <f>SUM(H23:H27)</f>
        <v>902.7</v>
      </c>
      <c r="I22" s="22">
        <f t="shared" si="3"/>
        <v>35462.052343800053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1" customFormat="1" x14ac:dyDescent="0.2">
      <c r="A23" s="15" t="s">
        <v>7</v>
      </c>
      <c r="B23" s="16" t="s">
        <v>40</v>
      </c>
      <c r="C23" s="34">
        <v>0</v>
      </c>
      <c r="D23" s="12">
        <v>0</v>
      </c>
      <c r="E23" s="12"/>
      <c r="F23" s="50">
        <v>0</v>
      </c>
      <c r="G23" s="54"/>
      <c r="H23" s="54"/>
      <c r="I23" s="22">
        <f t="shared" si="3"/>
        <v>0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1" customFormat="1" x14ac:dyDescent="0.2">
      <c r="A24" s="15" t="s">
        <v>9</v>
      </c>
      <c r="B24" s="16" t="s">
        <v>41</v>
      </c>
      <c r="C24" s="38">
        <v>13683</v>
      </c>
      <c r="D24" s="12">
        <v>59</v>
      </c>
      <c r="E24" s="12">
        <v>300</v>
      </c>
      <c r="F24" s="12">
        <v>4135</v>
      </c>
      <c r="G24" s="54">
        <v>16382.352343800056</v>
      </c>
      <c r="H24" s="54">
        <v>902.7</v>
      </c>
      <c r="I24" s="22">
        <f t="shared" si="3"/>
        <v>35462.052343800053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1" customFormat="1" x14ac:dyDescent="0.2">
      <c r="A25" s="15" t="s">
        <v>11</v>
      </c>
      <c r="B25" s="16" t="s">
        <v>42</v>
      </c>
      <c r="C25" s="34">
        <v>0</v>
      </c>
      <c r="D25" s="12">
        <v>0</v>
      </c>
      <c r="E25" s="12"/>
      <c r="F25" s="50">
        <v>0</v>
      </c>
      <c r="G25" s="54"/>
      <c r="H25" s="54"/>
      <c r="I25" s="22">
        <f t="shared" si="3"/>
        <v>0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1" customFormat="1" x14ac:dyDescent="0.2">
      <c r="A26" s="15" t="s">
        <v>13</v>
      </c>
      <c r="B26" s="16" t="s">
        <v>43</v>
      </c>
      <c r="C26" s="34">
        <v>0</v>
      </c>
      <c r="D26" s="12">
        <v>0</v>
      </c>
      <c r="E26" s="12"/>
      <c r="F26" s="50">
        <v>0</v>
      </c>
      <c r="G26" s="54"/>
      <c r="H26" s="54"/>
      <c r="I26" s="22">
        <f t="shared" si="3"/>
        <v>0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1" customFormat="1" x14ac:dyDescent="0.2">
      <c r="A27" s="15" t="s">
        <v>15</v>
      </c>
      <c r="B27" s="16" t="s">
        <v>44</v>
      </c>
      <c r="C27" s="34">
        <v>0</v>
      </c>
      <c r="D27" s="12">
        <v>0</v>
      </c>
      <c r="E27" s="12"/>
      <c r="F27" s="50">
        <v>0</v>
      </c>
      <c r="G27" s="54"/>
      <c r="H27" s="54"/>
      <c r="I27" s="22">
        <f t="shared" si="3"/>
        <v>0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1" customFormat="1" x14ac:dyDescent="0.2">
      <c r="A28" s="15" t="s">
        <v>17</v>
      </c>
      <c r="B28" s="16" t="s">
        <v>45</v>
      </c>
      <c r="C28" s="35">
        <f>SUM(C29:C33)</f>
        <v>1271</v>
      </c>
      <c r="D28" s="32">
        <f>D29+D30</f>
        <v>0</v>
      </c>
      <c r="E28" s="32">
        <f>SUM(E29:E33)</f>
        <v>0</v>
      </c>
      <c r="F28" s="35">
        <f>SUM(F29:F33)</f>
        <v>237</v>
      </c>
      <c r="G28" s="52">
        <f>SUM(G29:G33)</f>
        <v>0</v>
      </c>
      <c r="H28" s="52">
        <f>SUM(H29:H33)</f>
        <v>627.77</v>
      </c>
      <c r="I28" s="22">
        <f t="shared" si="3"/>
        <v>2135.77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1" customFormat="1" ht="15" x14ac:dyDescent="0.25">
      <c r="A29" s="15" t="s">
        <v>19</v>
      </c>
      <c r="B29" s="16" t="s">
        <v>46</v>
      </c>
      <c r="C29" s="36">
        <v>224</v>
      </c>
      <c r="D29" s="12">
        <v>0</v>
      </c>
      <c r="E29" s="12"/>
      <c r="F29" s="12">
        <v>0</v>
      </c>
      <c r="G29" s="54"/>
      <c r="H29" s="54">
        <v>75.48</v>
      </c>
      <c r="I29" s="22">
        <f t="shared" si="3"/>
        <v>299.48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1" customFormat="1" ht="15" x14ac:dyDescent="0.25">
      <c r="A30" s="15" t="s">
        <v>21</v>
      </c>
      <c r="B30" s="16" t="s">
        <v>47</v>
      </c>
      <c r="C30" s="36">
        <v>965</v>
      </c>
      <c r="D30" s="12">
        <v>0</v>
      </c>
      <c r="E30" s="12"/>
      <c r="F30" s="12">
        <v>199</v>
      </c>
      <c r="G30" s="54"/>
      <c r="H30" s="54">
        <v>217.20999999999998</v>
      </c>
      <c r="I30" s="22">
        <f t="shared" si="3"/>
        <v>1381.21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1" customFormat="1" x14ac:dyDescent="0.2">
      <c r="A31" s="15" t="s">
        <v>23</v>
      </c>
      <c r="B31" s="16" t="s">
        <v>48</v>
      </c>
      <c r="C31" s="34">
        <v>0</v>
      </c>
      <c r="D31" s="12">
        <v>0</v>
      </c>
      <c r="E31" s="12"/>
      <c r="F31" s="50">
        <v>0</v>
      </c>
      <c r="G31" s="54"/>
      <c r="H31" s="54"/>
      <c r="I31" s="22">
        <f t="shared" si="3"/>
        <v>0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1" customFormat="1" x14ac:dyDescent="0.2">
      <c r="A32" s="15" t="s">
        <v>25</v>
      </c>
      <c r="B32" s="16" t="s">
        <v>49</v>
      </c>
      <c r="C32" s="34">
        <v>0</v>
      </c>
      <c r="D32" s="12">
        <v>0</v>
      </c>
      <c r="E32" s="12"/>
      <c r="F32" s="50">
        <v>0</v>
      </c>
      <c r="G32" s="54"/>
      <c r="H32" s="54"/>
      <c r="I32" s="22">
        <f t="shared" si="3"/>
        <v>0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1" customFormat="1" x14ac:dyDescent="0.2">
      <c r="A33" s="15" t="s">
        <v>27</v>
      </c>
      <c r="B33" s="16" t="s">
        <v>50</v>
      </c>
      <c r="C33" s="34">
        <v>82</v>
      </c>
      <c r="D33" s="12">
        <v>0</v>
      </c>
      <c r="E33" s="12"/>
      <c r="F33" s="12">
        <v>38</v>
      </c>
      <c r="G33" s="54"/>
      <c r="H33" s="54">
        <v>335.08</v>
      </c>
      <c r="I33" s="22">
        <f t="shared" si="3"/>
        <v>455.08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1" customFormat="1" x14ac:dyDescent="0.2">
      <c r="A34" s="15" t="s">
        <v>29</v>
      </c>
      <c r="B34" s="16" t="s">
        <v>51</v>
      </c>
      <c r="C34" s="39">
        <v>0</v>
      </c>
      <c r="D34" s="32">
        <v>0</v>
      </c>
      <c r="E34" s="32">
        <f t="shared" ref="E34" si="10">SUM(E35:E37)</f>
        <v>0</v>
      </c>
      <c r="F34" s="51">
        <v>0</v>
      </c>
      <c r="G34" s="52"/>
      <c r="H34" s="52">
        <f>SUM(H35:H37)</f>
        <v>0</v>
      </c>
      <c r="I34" s="22">
        <f t="shared" si="3"/>
        <v>0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1" customFormat="1" x14ac:dyDescent="0.2">
      <c r="A35" s="15" t="s">
        <v>31</v>
      </c>
      <c r="B35" s="16" t="s">
        <v>52</v>
      </c>
      <c r="C35" s="34">
        <v>0</v>
      </c>
      <c r="D35" s="12">
        <v>0</v>
      </c>
      <c r="E35" s="12"/>
      <c r="F35" s="50">
        <v>0</v>
      </c>
      <c r="G35" s="54"/>
      <c r="H35" s="54"/>
      <c r="I35" s="22">
        <f t="shared" si="3"/>
        <v>0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1" customFormat="1" x14ac:dyDescent="0.2">
      <c r="A36" s="15" t="s">
        <v>33</v>
      </c>
      <c r="B36" s="16" t="s">
        <v>53</v>
      </c>
      <c r="C36" s="34">
        <v>0</v>
      </c>
      <c r="D36" s="12">
        <v>0</v>
      </c>
      <c r="E36" s="12"/>
      <c r="F36" s="50">
        <v>0</v>
      </c>
      <c r="G36" s="54"/>
      <c r="H36" s="54"/>
      <c r="I36" s="22">
        <f t="shared" si="3"/>
        <v>0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1" customFormat="1" x14ac:dyDescent="0.2">
      <c r="A37" s="15" t="s">
        <v>35</v>
      </c>
      <c r="B37" s="16" t="s">
        <v>54</v>
      </c>
      <c r="C37" s="34">
        <v>0</v>
      </c>
      <c r="D37" s="12">
        <v>0</v>
      </c>
      <c r="E37" s="12"/>
      <c r="F37" s="50">
        <v>0</v>
      </c>
      <c r="G37" s="54"/>
      <c r="H37" s="54"/>
      <c r="I37" s="22">
        <f t="shared" si="3"/>
        <v>0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1" customFormat="1" x14ac:dyDescent="0.2">
      <c r="A38" s="10" t="s">
        <v>55</v>
      </c>
      <c r="B38" s="11" t="s">
        <v>56</v>
      </c>
      <c r="C38" s="34">
        <v>0</v>
      </c>
      <c r="D38" s="12">
        <v>0</v>
      </c>
      <c r="E38" s="12"/>
      <c r="F38" s="50">
        <v>0</v>
      </c>
      <c r="G38" s="54"/>
      <c r="H38" s="54"/>
      <c r="I38" s="20">
        <f t="shared" si="3"/>
        <v>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1" customFormat="1" ht="25.5" x14ac:dyDescent="0.25">
      <c r="A39" s="10" t="s">
        <v>57</v>
      </c>
      <c r="B39" s="11" t="s">
        <v>58</v>
      </c>
      <c r="C39" s="33">
        <v>7810</v>
      </c>
      <c r="D39" s="32">
        <v>3422</v>
      </c>
      <c r="E39" s="12">
        <v>9190</v>
      </c>
      <c r="F39" s="12">
        <v>1603</v>
      </c>
      <c r="G39" s="54">
        <v>10031.825859083998</v>
      </c>
      <c r="H39" s="54">
        <v>522.15</v>
      </c>
      <c r="I39" s="20">
        <f t="shared" si="3"/>
        <v>32578.975859083999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1" customFormat="1" x14ac:dyDescent="0.2">
      <c r="A40" s="10" t="s">
        <v>59</v>
      </c>
      <c r="B40" s="11" t="s">
        <v>60</v>
      </c>
      <c r="C40" s="34">
        <v>0</v>
      </c>
      <c r="D40" s="12">
        <v>0</v>
      </c>
      <c r="E40" s="12"/>
      <c r="F40" s="50">
        <v>0</v>
      </c>
      <c r="G40" s="54"/>
      <c r="H40" s="54"/>
      <c r="I40" s="20">
        <f t="shared" si="3"/>
        <v>0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1" customFormat="1" x14ac:dyDescent="0.2">
      <c r="A41" s="10" t="s">
        <v>61</v>
      </c>
      <c r="B41" s="11" t="s">
        <v>62</v>
      </c>
      <c r="C41" s="34">
        <v>0</v>
      </c>
      <c r="D41" s="12">
        <v>0</v>
      </c>
      <c r="E41" s="12"/>
      <c r="F41" s="12">
        <v>0</v>
      </c>
      <c r="G41" s="54"/>
      <c r="H41" s="54"/>
      <c r="I41" s="20">
        <f t="shared" si="3"/>
        <v>0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1" customFormat="1" x14ac:dyDescent="0.2">
      <c r="A42" s="10" t="s">
        <v>63</v>
      </c>
      <c r="B42" s="11" t="s">
        <v>64</v>
      </c>
      <c r="C42" s="34">
        <v>0</v>
      </c>
      <c r="D42" s="12">
        <v>0</v>
      </c>
      <c r="E42" s="12"/>
      <c r="F42" s="12">
        <v>0</v>
      </c>
      <c r="G42" s="54"/>
      <c r="H42" s="54"/>
      <c r="I42" s="20">
        <f t="shared" si="3"/>
        <v>0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1" customFormat="1" x14ac:dyDescent="0.2">
      <c r="A43" s="10" t="s">
        <v>65</v>
      </c>
      <c r="B43" s="11" t="s">
        <v>66</v>
      </c>
      <c r="C43" s="34">
        <v>0</v>
      </c>
      <c r="D43" s="12">
        <v>0</v>
      </c>
      <c r="E43" s="12"/>
      <c r="F43" s="12">
        <v>0</v>
      </c>
      <c r="G43" s="54"/>
      <c r="H43" s="54"/>
      <c r="I43" s="20">
        <f t="shared" si="3"/>
        <v>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1" customFormat="1" x14ac:dyDescent="0.2">
      <c r="A44" s="13" t="s">
        <v>67</v>
      </c>
      <c r="B44" s="14" t="s">
        <v>68</v>
      </c>
      <c r="C44" s="32">
        <f>C5+C11+C22+C28+C39</f>
        <v>30065</v>
      </c>
      <c r="D44" s="32">
        <f>D39+D3</f>
        <v>7001</v>
      </c>
      <c r="E44" s="32">
        <f t="shared" ref="E44" si="11">SUM(E3,E38:E43)</f>
        <v>12164</v>
      </c>
      <c r="F44" s="61">
        <f>SUM(F3,F39)</f>
        <v>6004</v>
      </c>
      <c r="G44" s="56">
        <f>G3+G39</f>
        <v>32050.064907360054</v>
      </c>
      <c r="H44" s="52">
        <f>H5+H11+H22+H28+H39</f>
        <v>2052.62</v>
      </c>
      <c r="I44" s="24">
        <f t="shared" si="3"/>
        <v>89336.684907360046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1" customFormat="1" x14ac:dyDescent="0.2"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1" customFormat="1" x14ac:dyDescent="0.2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1" customFormat="1" x14ac:dyDescent="0.2"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x14ac:dyDescent="0.2">
      <c r="C48" s="4"/>
    </row>
    <row r="73" spans="1:44" s="3" customFormat="1" x14ac:dyDescent="0.2">
      <c r="A73" s="6" t="s">
        <v>69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s="3" customFormat="1" x14ac:dyDescent="0.2">
      <c r="A74" s="6" t="s">
        <v>70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s="3" customFormat="1" x14ac:dyDescent="0.2">
      <c r="A75" s="6" t="s">
        <v>71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s="3" customFormat="1" x14ac:dyDescent="0.2">
      <c r="A76" s="6" t="s">
        <v>72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s="3" customFormat="1" x14ac:dyDescent="0.2">
      <c r="A77" s="6" t="s">
        <v>73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s="3" customFormat="1" x14ac:dyDescent="0.2">
      <c r="A78" s="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s="3" customFormat="1" x14ac:dyDescent="0.2">
      <c r="A79" s="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s="3" customFormat="1" x14ac:dyDescent="0.2">
      <c r="A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s="3" customFormat="1" x14ac:dyDescent="0.2">
      <c r="A81" s="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s="3" customFormat="1" x14ac:dyDescent="0.2">
      <c r="A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44" s="3" customFormat="1" x14ac:dyDescent="0.2">
      <c r="A83" s="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1:44" s="3" customFormat="1" x14ac:dyDescent="0.2">
      <c r="A84" s="6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1:44" s="3" customFormat="1" x14ac:dyDescent="0.2">
      <c r="A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s="3" customFormat="1" x14ac:dyDescent="0.2">
      <c r="A86" s="6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s="3" customFormat="1" x14ac:dyDescent="0.2">
      <c r="A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s="3" customFormat="1" x14ac:dyDescent="0.2">
      <c r="A88" s="6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s="3" customFormat="1" x14ac:dyDescent="0.2">
      <c r="A89" s="6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s="3" customFormat="1" x14ac:dyDescent="0.2">
      <c r="A90" s="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s="3" customFormat="1" x14ac:dyDescent="0.2">
      <c r="A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s="3" customFormat="1" x14ac:dyDescent="0.2">
      <c r="A92" s="6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s="3" customFormat="1" x14ac:dyDescent="0.2">
      <c r="A93" s="6">
        <v>2020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s="3" customFormat="1" x14ac:dyDescent="0.2">
      <c r="A94" s="6">
        <v>2021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s="3" customFormat="1" x14ac:dyDescent="0.2">
      <c r="A95" s="6">
        <v>2022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1:44" s="3" customFormat="1" x14ac:dyDescent="0.2">
      <c r="A96" s="6">
        <v>2023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1:44" s="3" customFormat="1" x14ac:dyDescent="0.2">
      <c r="A97" s="6">
        <v>2024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1:44" s="3" customFormat="1" x14ac:dyDescent="0.2">
      <c r="A98" s="6">
        <v>2025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1:44" s="3" customFormat="1" x14ac:dyDescent="0.2">
      <c r="A99" s="6">
        <v>2026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s="3" customFormat="1" x14ac:dyDescent="0.2">
      <c r="A100" s="6">
        <v>2027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1:44" s="3" customFormat="1" x14ac:dyDescent="0.2">
      <c r="A101" s="6">
        <v>2028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1:44" s="3" customFormat="1" x14ac:dyDescent="0.2">
      <c r="A102" s="6">
        <v>2029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s="3" customFormat="1" x14ac:dyDescent="0.2">
      <c r="A103" s="6">
        <v>2030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s="3" customFormat="1" x14ac:dyDescent="0.2">
      <c r="A104" s="6">
        <v>2031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1:44" s="3" customFormat="1" x14ac:dyDescent="0.2">
      <c r="A105" s="6">
        <v>2032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1:44" s="3" customFormat="1" x14ac:dyDescent="0.2">
      <c r="A106" s="6">
        <v>2033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1:44" s="3" customFormat="1" x14ac:dyDescent="0.2">
      <c r="A107" s="6">
        <v>2034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1:44" s="3" customFormat="1" x14ac:dyDescent="0.2">
      <c r="A108" s="6">
        <v>2035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1:44" s="3" customFormat="1" x14ac:dyDescent="0.2">
      <c r="A109" s="6">
        <v>2036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1:44" s="3" customFormat="1" x14ac:dyDescent="0.2">
      <c r="A110" s="6">
        <v>2037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pans="1:44" s="3" customFormat="1" x14ac:dyDescent="0.2">
      <c r="A111" s="6">
        <v>2038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1:44" s="3" customFormat="1" x14ac:dyDescent="0.2">
      <c r="A112" s="6">
        <v>2039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1:44" s="3" customFormat="1" x14ac:dyDescent="0.2">
      <c r="A113" s="6">
        <v>2040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1:44" s="3" customFormat="1" x14ac:dyDescent="0.2">
      <c r="A114" s="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 s="3" customFormat="1" x14ac:dyDescent="0.2">
      <c r="A115" s="6" t="s">
        <v>74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s="3" customFormat="1" x14ac:dyDescent="0.2">
      <c r="A116" s="6" t="s">
        <v>75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1:44" s="3" customFormat="1" x14ac:dyDescent="0.2">
      <c r="A117" s="6" t="s">
        <v>76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4" s="3" customFormat="1" x14ac:dyDescent="0.2">
      <c r="A118" s="6" t="s">
        <v>0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1:44" s="3" customFormat="1" x14ac:dyDescent="0.2">
      <c r="A119" s="6" t="s">
        <v>77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spans="1:44" s="3" customFormat="1" x14ac:dyDescent="0.2">
      <c r="A120" s="6" t="s">
        <v>78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1:44" s="3" customFormat="1" x14ac:dyDescent="0.2">
      <c r="A121" s="6" t="s">
        <v>79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pans="1:44" s="3" customFormat="1" x14ac:dyDescent="0.2">
      <c r="A122" s="6" t="s">
        <v>80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1:44" s="3" customFormat="1" x14ac:dyDescent="0.2">
      <c r="A123" s="6" t="s">
        <v>81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1:44" s="3" customFormat="1" x14ac:dyDescent="0.2">
      <c r="A124" s="6" t="s">
        <v>82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:44" s="3" customFormat="1" x14ac:dyDescent="0.2">
      <c r="A125" s="6" t="s">
        <v>83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1:44" s="3" customFormat="1" x14ac:dyDescent="0.2">
      <c r="A126" s="6" t="s">
        <v>84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908B8-C460-472D-90C3-C87C531AB9D9}">
  <dimension ref="A1:AR126"/>
  <sheetViews>
    <sheetView zoomScale="90" zoomScaleNormal="90" workbookViewId="0">
      <selection activeCell="C3" sqref="C3:E44"/>
    </sheetView>
  </sheetViews>
  <sheetFormatPr defaultColWidth="9.140625" defaultRowHeight="12.75" x14ac:dyDescent="0.2"/>
  <cols>
    <col min="1" max="1" width="40.85546875" style="3" customWidth="1"/>
    <col min="2" max="2" width="11.85546875" style="3" customWidth="1"/>
    <col min="3" max="3" width="15.42578125" style="3" customWidth="1"/>
    <col min="4" max="9" width="15.42578125" style="5" customWidth="1"/>
    <col min="10" max="16384" width="9.140625" style="5"/>
  </cols>
  <sheetData>
    <row r="1" spans="1:39" x14ac:dyDescent="0.2">
      <c r="A1" s="18" t="s">
        <v>91</v>
      </c>
    </row>
    <row r="2" spans="1:39" s="7" customFormat="1" x14ac:dyDescent="0.25">
      <c r="A2" s="8"/>
      <c r="B2" s="9"/>
      <c r="C2" s="9" t="s">
        <v>69</v>
      </c>
      <c r="D2" s="9" t="s">
        <v>70</v>
      </c>
      <c r="E2" s="9" t="s">
        <v>71</v>
      </c>
      <c r="F2" s="9" t="s">
        <v>72</v>
      </c>
      <c r="G2" s="9" t="s">
        <v>73</v>
      </c>
      <c r="H2" s="28" t="s">
        <v>89</v>
      </c>
      <c r="I2" s="17" t="s">
        <v>85</v>
      </c>
    </row>
    <row r="3" spans="1:39" s="1" customFormat="1" x14ac:dyDescent="0.2">
      <c r="A3" s="10" t="s">
        <v>1</v>
      </c>
      <c r="B3" s="11" t="s">
        <v>2</v>
      </c>
      <c r="C3" s="57">
        <f t="shared" ref="C3" si="0">C4+C21</f>
        <v>14570</v>
      </c>
      <c r="D3" s="32">
        <v>2422</v>
      </c>
      <c r="E3" s="32">
        <f t="shared" ref="E3" si="1">E4+E21</f>
        <v>1999</v>
      </c>
      <c r="F3" s="49">
        <f>SUM(F4,F21,F28)</f>
        <v>5981</v>
      </c>
      <c r="G3" s="52"/>
      <c r="H3" s="29"/>
      <c r="I3" s="20">
        <f>SUM(C3:H3)</f>
        <v>24972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s="2" customFormat="1" x14ac:dyDescent="0.2">
      <c r="A4" s="10" t="s">
        <v>3</v>
      </c>
      <c r="B4" s="11" t="s">
        <v>4</v>
      </c>
      <c r="C4" s="57">
        <f>C5+C11</f>
        <v>3273</v>
      </c>
      <c r="D4" s="32">
        <v>2357</v>
      </c>
      <c r="E4" s="32">
        <f t="shared" ref="E4" si="2">SUM(E5,E17,E11)</f>
        <v>426</v>
      </c>
      <c r="F4" s="49">
        <f>SUM(F11,F5)</f>
        <v>431</v>
      </c>
      <c r="G4" s="52"/>
      <c r="H4" s="29"/>
      <c r="I4" s="20">
        <f t="shared" ref="I4:I44" si="3">SUM(C4:H4)</f>
        <v>6487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 s="1" customFormat="1" x14ac:dyDescent="0.2">
      <c r="A5" s="15" t="s">
        <v>5</v>
      </c>
      <c r="B5" s="16" t="s">
        <v>6</v>
      </c>
      <c r="C5" s="57">
        <f t="shared" ref="C5" si="4">SUM(C6:C10)</f>
        <v>3200</v>
      </c>
      <c r="D5" s="32">
        <v>2057</v>
      </c>
      <c r="E5" s="32">
        <f t="shared" ref="E5" si="5">SUM(E6:E10)</f>
        <v>378</v>
      </c>
      <c r="F5" s="32">
        <f t="shared" ref="F5" si="6">SUM(F6:F10)</f>
        <v>397</v>
      </c>
      <c r="G5" s="52"/>
      <c r="H5" s="30"/>
      <c r="I5" s="22">
        <f t="shared" si="3"/>
        <v>6032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 s="1" customFormat="1" ht="15" x14ac:dyDescent="0.25">
      <c r="A6" s="15" t="s">
        <v>7</v>
      </c>
      <c r="B6" s="16" t="s">
        <v>8</v>
      </c>
      <c r="C6" s="60">
        <v>3053</v>
      </c>
      <c r="D6" s="12">
        <v>226</v>
      </c>
      <c r="E6" s="12">
        <v>209</v>
      </c>
      <c r="F6" s="12">
        <v>261</v>
      </c>
      <c r="G6" s="54"/>
      <c r="H6" s="30"/>
      <c r="I6" s="22">
        <f t="shared" si="3"/>
        <v>3749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s="1" customFormat="1" x14ac:dyDescent="0.2">
      <c r="A7" s="15" t="s">
        <v>9</v>
      </c>
      <c r="B7" s="16" t="s">
        <v>10</v>
      </c>
      <c r="C7" s="58">
        <v>0</v>
      </c>
      <c r="D7" s="12">
        <v>97</v>
      </c>
      <c r="E7" s="12"/>
      <c r="F7" s="50">
        <v>0</v>
      </c>
      <c r="G7" s="54"/>
      <c r="H7" s="30"/>
      <c r="I7" s="22">
        <f t="shared" si="3"/>
        <v>97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s="1" customFormat="1" x14ac:dyDescent="0.2">
      <c r="A8" s="15" t="s">
        <v>11</v>
      </c>
      <c r="B8" s="16" t="s">
        <v>12</v>
      </c>
      <c r="C8" s="58">
        <v>147</v>
      </c>
      <c r="D8" s="12">
        <v>838</v>
      </c>
      <c r="E8" s="12"/>
      <c r="F8" s="12">
        <v>92</v>
      </c>
      <c r="G8" s="54"/>
      <c r="H8" s="30"/>
      <c r="I8" s="22">
        <f t="shared" si="3"/>
        <v>1077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s="1" customFormat="1" x14ac:dyDescent="0.2">
      <c r="A9" s="15" t="s">
        <v>13</v>
      </c>
      <c r="B9" s="16" t="s">
        <v>14</v>
      </c>
      <c r="C9" s="58">
        <v>0</v>
      </c>
      <c r="D9" s="12">
        <v>896</v>
      </c>
      <c r="E9" s="12">
        <v>169</v>
      </c>
      <c r="F9" s="12">
        <v>44</v>
      </c>
      <c r="G9" s="54"/>
      <c r="H9" s="30"/>
      <c r="I9" s="22">
        <f t="shared" si="3"/>
        <v>1109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1" customFormat="1" ht="15" x14ac:dyDescent="0.25">
      <c r="A10" s="15" t="s">
        <v>15</v>
      </c>
      <c r="B10" s="16" t="s">
        <v>16</v>
      </c>
      <c r="C10" s="60">
        <v>0</v>
      </c>
      <c r="D10" s="12">
        <v>0</v>
      </c>
      <c r="E10" s="12"/>
      <c r="F10" s="50">
        <v>0</v>
      </c>
      <c r="G10" s="54"/>
      <c r="H10" s="30"/>
      <c r="I10" s="22">
        <f t="shared" si="3"/>
        <v>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1" customFormat="1" x14ac:dyDescent="0.2">
      <c r="A11" s="15" t="s">
        <v>17</v>
      </c>
      <c r="B11" s="16" t="s">
        <v>18</v>
      </c>
      <c r="C11" s="35">
        <f t="shared" ref="C11" si="7">SUM(C12:C16)</f>
        <v>73</v>
      </c>
      <c r="D11" s="32">
        <v>300</v>
      </c>
      <c r="E11" s="41">
        <f t="shared" ref="E11" si="8">SUM(E12:E16)</f>
        <v>48</v>
      </c>
      <c r="F11" s="51">
        <f>SUM(F16,F13)</f>
        <v>34</v>
      </c>
      <c r="G11" s="52"/>
      <c r="H11" s="30"/>
      <c r="I11" s="22">
        <f t="shared" si="3"/>
        <v>455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1" customFormat="1" x14ac:dyDescent="0.2">
      <c r="A12" s="15" t="s">
        <v>19</v>
      </c>
      <c r="B12" s="16" t="s">
        <v>20</v>
      </c>
      <c r="C12" s="58">
        <v>20</v>
      </c>
      <c r="D12" s="12">
        <v>111</v>
      </c>
      <c r="E12" s="12">
        <v>7</v>
      </c>
      <c r="F12" s="50"/>
      <c r="G12" s="54"/>
      <c r="H12" s="30"/>
      <c r="I12" s="22">
        <f t="shared" si="3"/>
        <v>138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s="1" customFormat="1" x14ac:dyDescent="0.2">
      <c r="A13" s="15" t="s">
        <v>21</v>
      </c>
      <c r="B13" s="16" t="s">
        <v>22</v>
      </c>
      <c r="C13" s="58">
        <v>17</v>
      </c>
      <c r="D13" s="12">
        <v>173</v>
      </c>
      <c r="E13" s="12">
        <v>28</v>
      </c>
      <c r="F13" s="12">
        <v>10</v>
      </c>
      <c r="G13" s="54"/>
      <c r="H13" s="30"/>
      <c r="I13" s="22">
        <f t="shared" si="3"/>
        <v>228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s="1" customFormat="1" x14ac:dyDescent="0.2">
      <c r="A14" s="15" t="s">
        <v>23</v>
      </c>
      <c r="B14" s="16" t="s">
        <v>24</v>
      </c>
      <c r="C14" s="58">
        <v>0</v>
      </c>
      <c r="D14" s="12">
        <v>0</v>
      </c>
      <c r="E14" s="12"/>
      <c r="F14" s="50">
        <v>0</v>
      </c>
      <c r="G14" s="54"/>
      <c r="H14" s="30"/>
      <c r="I14" s="22">
        <f t="shared" si="3"/>
        <v>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39" s="1" customFormat="1" x14ac:dyDescent="0.2">
      <c r="A15" s="15" t="s">
        <v>25</v>
      </c>
      <c r="B15" s="16" t="s">
        <v>26</v>
      </c>
      <c r="C15" s="58">
        <v>0</v>
      </c>
      <c r="D15" s="12">
        <v>0</v>
      </c>
      <c r="E15" s="12"/>
      <c r="F15" s="50">
        <v>0</v>
      </c>
      <c r="G15" s="54"/>
      <c r="H15" s="30"/>
      <c r="I15" s="22">
        <f t="shared" si="3"/>
        <v>0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s="1" customFormat="1" x14ac:dyDescent="0.2">
      <c r="A16" s="15" t="s">
        <v>27</v>
      </c>
      <c r="B16" s="16" t="s">
        <v>28</v>
      </c>
      <c r="C16" s="58">
        <v>36</v>
      </c>
      <c r="D16" s="12">
        <v>16</v>
      </c>
      <c r="E16" s="12">
        <v>13</v>
      </c>
      <c r="F16" s="12">
        <v>24</v>
      </c>
      <c r="G16" s="54"/>
      <c r="H16" s="30"/>
      <c r="I16" s="22">
        <f t="shared" si="3"/>
        <v>89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1" customFormat="1" x14ac:dyDescent="0.2">
      <c r="A17" s="15" t="s">
        <v>29</v>
      </c>
      <c r="B17" s="16" t="s">
        <v>30</v>
      </c>
      <c r="C17" s="35">
        <f t="shared" ref="C17" si="9">SUM(C18:C20)</f>
        <v>0</v>
      </c>
      <c r="D17" s="32">
        <v>0</v>
      </c>
      <c r="E17" s="32">
        <f t="shared" ref="E17" si="10">SUM(E18:E20)</f>
        <v>0</v>
      </c>
      <c r="F17" s="51">
        <v>0</v>
      </c>
      <c r="G17" s="52"/>
      <c r="H17" s="30"/>
      <c r="I17" s="22">
        <f t="shared" si="3"/>
        <v>0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1" customFormat="1" x14ac:dyDescent="0.2">
      <c r="A18" s="15" t="s">
        <v>31</v>
      </c>
      <c r="B18" s="16" t="s">
        <v>32</v>
      </c>
      <c r="C18" s="58">
        <v>0</v>
      </c>
      <c r="D18" s="12">
        <v>0</v>
      </c>
      <c r="E18" s="12"/>
      <c r="F18" s="50">
        <v>0</v>
      </c>
      <c r="G18" s="54"/>
      <c r="H18" s="30"/>
      <c r="I18" s="22">
        <f t="shared" si="3"/>
        <v>0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1" customFormat="1" x14ac:dyDescent="0.2">
      <c r="A19" s="15" t="s">
        <v>33</v>
      </c>
      <c r="B19" s="16" t="s">
        <v>34</v>
      </c>
      <c r="C19" s="58"/>
      <c r="D19" s="12">
        <v>0</v>
      </c>
      <c r="E19" s="12"/>
      <c r="F19" s="50">
        <v>0</v>
      </c>
      <c r="G19" s="54"/>
      <c r="H19" s="30"/>
      <c r="I19" s="22">
        <f t="shared" si="3"/>
        <v>0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1" customFormat="1" x14ac:dyDescent="0.2">
      <c r="A20" s="15" t="s">
        <v>35</v>
      </c>
      <c r="B20" s="16" t="s">
        <v>36</v>
      </c>
      <c r="C20" s="58"/>
      <c r="D20" s="12">
        <v>0</v>
      </c>
      <c r="E20" s="12"/>
      <c r="F20" s="50">
        <v>0</v>
      </c>
      <c r="G20" s="54"/>
      <c r="H20" s="30"/>
      <c r="I20" s="22">
        <f t="shared" si="3"/>
        <v>0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2" customFormat="1" x14ac:dyDescent="0.2">
      <c r="A21" s="10" t="s">
        <v>37</v>
      </c>
      <c r="B21" s="11" t="s">
        <v>38</v>
      </c>
      <c r="C21" s="32">
        <f>C22+C28+C34</f>
        <v>11297</v>
      </c>
      <c r="D21" s="32">
        <v>65</v>
      </c>
      <c r="E21" s="32">
        <f t="shared" ref="E21" si="11">SUM(E22,E28,E34)</f>
        <v>1573</v>
      </c>
      <c r="F21" s="35">
        <f>SUM(F22,F34)</f>
        <v>5232</v>
      </c>
      <c r="G21" s="52"/>
      <c r="H21" s="29"/>
      <c r="I21" s="20">
        <f t="shared" si="3"/>
        <v>18167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1" customFormat="1" x14ac:dyDescent="0.2">
      <c r="A22" s="15" t="s">
        <v>5</v>
      </c>
      <c r="B22" s="16" t="s">
        <v>39</v>
      </c>
      <c r="C22" s="32">
        <f>SUM(C23:C27)</f>
        <v>10165</v>
      </c>
      <c r="D22" s="32">
        <v>65</v>
      </c>
      <c r="E22" s="32">
        <f t="shared" ref="E22" si="12">SUM(E23:E27)</f>
        <v>1573</v>
      </c>
      <c r="F22" s="35">
        <f t="shared" ref="F22" si="13">SUM(F23:F27)</f>
        <v>5232</v>
      </c>
      <c r="G22" s="52"/>
      <c r="H22" s="30"/>
      <c r="I22" s="22">
        <f t="shared" si="3"/>
        <v>17035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1" customFormat="1" x14ac:dyDescent="0.2">
      <c r="A23" s="15" t="s">
        <v>7</v>
      </c>
      <c r="B23" s="16" t="s">
        <v>40</v>
      </c>
      <c r="C23" s="34">
        <v>0</v>
      </c>
      <c r="D23" s="12">
        <v>0</v>
      </c>
      <c r="E23" s="12"/>
      <c r="F23" s="50">
        <v>0</v>
      </c>
      <c r="G23" s="54"/>
      <c r="H23" s="30"/>
      <c r="I23" s="22">
        <f t="shared" si="3"/>
        <v>0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1" customFormat="1" x14ac:dyDescent="0.2">
      <c r="A24" s="15" t="s">
        <v>9</v>
      </c>
      <c r="B24" s="16" t="s">
        <v>41</v>
      </c>
      <c r="C24" s="34">
        <v>10165</v>
      </c>
      <c r="D24" s="12">
        <v>65</v>
      </c>
      <c r="E24" s="12">
        <v>1573</v>
      </c>
      <c r="F24" s="12">
        <v>5232</v>
      </c>
      <c r="G24" s="54"/>
      <c r="H24" s="30"/>
      <c r="I24" s="22">
        <f t="shared" si="3"/>
        <v>17035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1" customFormat="1" x14ac:dyDescent="0.2">
      <c r="A25" s="15" t="s">
        <v>11</v>
      </c>
      <c r="B25" s="16" t="s">
        <v>42</v>
      </c>
      <c r="C25" s="34">
        <v>0</v>
      </c>
      <c r="D25" s="12">
        <v>0</v>
      </c>
      <c r="E25" s="12"/>
      <c r="F25" s="50">
        <v>0</v>
      </c>
      <c r="G25" s="54"/>
      <c r="H25" s="30"/>
      <c r="I25" s="22">
        <f t="shared" si="3"/>
        <v>0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1" customFormat="1" x14ac:dyDescent="0.2">
      <c r="A26" s="15" t="s">
        <v>13</v>
      </c>
      <c r="B26" s="16" t="s">
        <v>43</v>
      </c>
      <c r="C26" s="34">
        <v>0</v>
      </c>
      <c r="D26" s="12">
        <v>0</v>
      </c>
      <c r="E26" s="12"/>
      <c r="F26" s="50">
        <v>0</v>
      </c>
      <c r="G26" s="54"/>
      <c r="H26" s="30"/>
      <c r="I26" s="22">
        <f t="shared" si="3"/>
        <v>0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1" customFormat="1" x14ac:dyDescent="0.2">
      <c r="A27" s="15" t="s">
        <v>15</v>
      </c>
      <c r="B27" s="16" t="s">
        <v>44</v>
      </c>
      <c r="C27" s="34">
        <v>0</v>
      </c>
      <c r="D27" s="12">
        <v>0</v>
      </c>
      <c r="E27" s="12"/>
      <c r="F27" s="50">
        <v>0</v>
      </c>
      <c r="G27" s="54"/>
      <c r="H27" s="30"/>
      <c r="I27" s="22">
        <f t="shared" si="3"/>
        <v>0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1" customFormat="1" x14ac:dyDescent="0.2">
      <c r="A28" s="15" t="s">
        <v>17</v>
      </c>
      <c r="B28" s="16" t="s">
        <v>45</v>
      </c>
      <c r="C28" s="32">
        <f t="shared" ref="C28" si="14">SUM(C29:C33)</f>
        <v>1132</v>
      </c>
      <c r="D28" s="32">
        <v>0</v>
      </c>
      <c r="E28" s="32">
        <f>SUM(E29:E33)</f>
        <v>0</v>
      </c>
      <c r="F28" s="35">
        <f>SUM(F29:F33)</f>
        <v>318</v>
      </c>
      <c r="G28" s="52"/>
      <c r="H28" s="30"/>
      <c r="I28" s="22">
        <f t="shared" si="3"/>
        <v>1450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1" customFormat="1" x14ac:dyDescent="0.2">
      <c r="A29" s="15" t="s">
        <v>19</v>
      </c>
      <c r="B29" s="16" t="s">
        <v>46</v>
      </c>
      <c r="C29" s="58">
        <v>82</v>
      </c>
      <c r="D29" s="12">
        <v>0</v>
      </c>
      <c r="E29" s="12"/>
      <c r="F29" s="12">
        <v>0</v>
      </c>
      <c r="G29" s="54"/>
      <c r="H29" s="30"/>
      <c r="I29" s="22">
        <f t="shared" si="3"/>
        <v>82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1" customFormat="1" x14ac:dyDescent="0.2">
      <c r="A30" s="15" t="s">
        <v>21</v>
      </c>
      <c r="B30" s="16" t="s">
        <v>47</v>
      </c>
      <c r="C30" s="58">
        <v>925</v>
      </c>
      <c r="D30" s="12">
        <v>0</v>
      </c>
      <c r="E30" s="12"/>
      <c r="F30" s="12">
        <v>288</v>
      </c>
      <c r="G30" s="54"/>
      <c r="H30" s="30"/>
      <c r="I30" s="22">
        <f t="shared" si="3"/>
        <v>1213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1" customFormat="1" x14ac:dyDescent="0.2">
      <c r="A31" s="15" t="s">
        <v>23</v>
      </c>
      <c r="B31" s="16" t="s">
        <v>48</v>
      </c>
      <c r="C31" s="58">
        <v>0</v>
      </c>
      <c r="D31" s="12">
        <v>0</v>
      </c>
      <c r="E31" s="12"/>
      <c r="F31" s="50">
        <v>0</v>
      </c>
      <c r="G31" s="54"/>
      <c r="H31" s="30"/>
      <c r="I31" s="22">
        <f t="shared" si="3"/>
        <v>0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1" customFormat="1" x14ac:dyDescent="0.2">
      <c r="A32" s="15" t="s">
        <v>25</v>
      </c>
      <c r="B32" s="16" t="s">
        <v>49</v>
      </c>
      <c r="C32" s="58">
        <v>0</v>
      </c>
      <c r="D32" s="12">
        <v>0</v>
      </c>
      <c r="E32" s="12"/>
      <c r="F32" s="50">
        <v>0</v>
      </c>
      <c r="G32" s="54"/>
      <c r="H32" s="30"/>
      <c r="I32" s="22">
        <f t="shared" si="3"/>
        <v>0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1" customFormat="1" x14ac:dyDescent="0.2">
      <c r="A33" s="15" t="s">
        <v>27</v>
      </c>
      <c r="B33" s="16" t="s">
        <v>50</v>
      </c>
      <c r="C33" s="58">
        <v>125</v>
      </c>
      <c r="D33" s="12">
        <v>0</v>
      </c>
      <c r="E33" s="12"/>
      <c r="F33" s="12">
        <v>30</v>
      </c>
      <c r="G33" s="54"/>
      <c r="H33" s="30"/>
      <c r="I33" s="22">
        <f t="shared" si="3"/>
        <v>155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1" customFormat="1" x14ac:dyDescent="0.2">
      <c r="A34" s="15" t="s">
        <v>29</v>
      </c>
      <c r="B34" s="16" t="s">
        <v>51</v>
      </c>
      <c r="C34" s="32">
        <f t="shared" ref="C34" si="15">SUM(C35:C37)</f>
        <v>0</v>
      </c>
      <c r="D34" s="32">
        <v>0</v>
      </c>
      <c r="E34" s="32">
        <f t="shared" ref="E34" si="16">SUM(E35:E37)</f>
        <v>0</v>
      </c>
      <c r="F34" s="51">
        <v>0</v>
      </c>
      <c r="G34" s="52"/>
      <c r="H34" s="30"/>
      <c r="I34" s="22">
        <f t="shared" si="3"/>
        <v>0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1" customFormat="1" x14ac:dyDescent="0.2">
      <c r="A35" s="15" t="s">
        <v>31</v>
      </c>
      <c r="B35" s="16" t="s">
        <v>52</v>
      </c>
      <c r="C35" s="34">
        <v>0</v>
      </c>
      <c r="D35" s="12">
        <v>0</v>
      </c>
      <c r="E35" s="12"/>
      <c r="F35" s="50">
        <v>0</v>
      </c>
      <c r="G35" s="54"/>
      <c r="H35" s="30"/>
      <c r="I35" s="22">
        <f t="shared" si="3"/>
        <v>0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1" customFormat="1" x14ac:dyDescent="0.2">
      <c r="A36" s="15" t="s">
        <v>33</v>
      </c>
      <c r="B36" s="16" t="s">
        <v>53</v>
      </c>
      <c r="C36" s="34">
        <v>0</v>
      </c>
      <c r="D36" s="12">
        <v>0</v>
      </c>
      <c r="E36" s="12"/>
      <c r="F36" s="50">
        <v>0</v>
      </c>
      <c r="G36" s="54"/>
      <c r="H36" s="30"/>
      <c r="I36" s="22">
        <f t="shared" si="3"/>
        <v>0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1" customFormat="1" x14ac:dyDescent="0.2">
      <c r="A37" s="15" t="s">
        <v>35</v>
      </c>
      <c r="B37" s="16" t="s">
        <v>54</v>
      </c>
      <c r="C37" s="34">
        <v>0</v>
      </c>
      <c r="D37" s="12">
        <v>0</v>
      </c>
      <c r="E37" s="12"/>
      <c r="F37" s="50">
        <v>0</v>
      </c>
      <c r="G37" s="54"/>
      <c r="H37" s="30"/>
      <c r="I37" s="22">
        <f t="shared" si="3"/>
        <v>0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1" customFormat="1" x14ac:dyDescent="0.2">
      <c r="A38" s="10" t="s">
        <v>55</v>
      </c>
      <c r="B38" s="11" t="s">
        <v>56</v>
      </c>
      <c r="C38" s="34">
        <v>0</v>
      </c>
      <c r="D38" s="12">
        <v>0</v>
      </c>
      <c r="E38" s="12"/>
      <c r="F38" s="50">
        <v>0</v>
      </c>
      <c r="G38" s="54"/>
      <c r="H38" s="29"/>
      <c r="I38" s="20">
        <f t="shared" si="3"/>
        <v>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1" customFormat="1" ht="25.5" x14ac:dyDescent="0.2">
      <c r="A39" s="10" t="s">
        <v>57</v>
      </c>
      <c r="B39" s="11" t="s">
        <v>58</v>
      </c>
      <c r="C39" s="58">
        <v>6705</v>
      </c>
      <c r="D39" s="32">
        <v>1913</v>
      </c>
      <c r="E39" s="12">
        <v>8403</v>
      </c>
      <c r="F39" s="12">
        <v>3701</v>
      </c>
      <c r="G39" s="54"/>
      <c r="H39" s="29"/>
      <c r="I39" s="20">
        <f t="shared" si="3"/>
        <v>20722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1" customFormat="1" x14ac:dyDescent="0.2">
      <c r="A40" s="10" t="s">
        <v>59</v>
      </c>
      <c r="B40" s="11" t="s">
        <v>60</v>
      </c>
      <c r="C40" s="34">
        <v>0</v>
      </c>
      <c r="D40" s="12">
        <v>0</v>
      </c>
      <c r="E40" s="12"/>
      <c r="F40" s="50">
        <v>0</v>
      </c>
      <c r="G40" s="54"/>
      <c r="H40" s="29"/>
      <c r="I40" s="20">
        <f t="shared" si="3"/>
        <v>0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1" customFormat="1" x14ac:dyDescent="0.2">
      <c r="A41" s="10" t="s">
        <v>61</v>
      </c>
      <c r="B41" s="11" t="s">
        <v>62</v>
      </c>
      <c r="C41" s="34">
        <v>0</v>
      </c>
      <c r="D41" s="12">
        <v>0</v>
      </c>
      <c r="E41" s="12"/>
      <c r="F41" s="12">
        <v>0</v>
      </c>
      <c r="G41" s="54"/>
      <c r="H41" s="29"/>
      <c r="I41" s="20">
        <f t="shared" si="3"/>
        <v>0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1" customFormat="1" x14ac:dyDescent="0.2">
      <c r="A42" s="10" t="s">
        <v>63</v>
      </c>
      <c r="B42" s="11" t="s">
        <v>64</v>
      </c>
      <c r="C42" s="34">
        <v>0</v>
      </c>
      <c r="D42" s="12">
        <v>0</v>
      </c>
      <c r="E42" s="12"/>
      <c r="F42" s="12">
        <v>0</v>
      </c>
      <c r="G42" s="54"/>
      <c r="H42" s="29"/>
      <c r="I42" s="20">
        <f t="shared" si="3"/>
        <v>0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1" customFormat="1" x14ac:dyDescent="0.2">
      <c r="A43" s="10" t="s">
        <v>65</v>
      </c>
      <c r="B43" s="11" t="s">
        <v>66</v>
      </c>
      <c r="C43" s="34">
        <v>0</v>
      </c>
      <c r="D43" s="12">
        <v>0</v>
      </c>
      <c r="E43" s="12"/>
      <c r="F43" s="12">
        <v>0</v>
      </c>
      <c r="G43" s="54"/>
      <c r="H43" s="29"/>
      <c r="I43" s="20">
        <f t="shared" si="3"/>
        <v>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1" customFormat="1" ht="13.5" thickBot="1" x14ac:dyDescent="0.25">
      <c r="A44" s="13" t="s">
        <v>67</v>
      </c>
      <c r="B44" s="14" t="s">
        <v>68</v>
      </c>
      <c r="C44" s="57">
        <f>C39+C3</f>
        <v>21275</v>
      </c>
      <c r="D44" s="32">
        <v>4335</v>
      </c>
      <c r="E44" s="32">
        <f t="shared" ref="E44" si="17">SUM(E3,E38:E43)</f>
        <v>10402</v>
      </c>
      <c r="F44" s="59">
        <f>SUM(F3,F39)</f>
        <v>9682</v>
      </c>
      <c r="G44" s="56"/>
      <c r="H44" s="31"/>
      <c r="I44" s="24">
        <f t="shared" si="3"/>
        <v>45694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1" customFormat="1" x14ac:dyDescent="0.2"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1" customFormat="1" x14ac:dyDescent="0.2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1" customFormat="1" x14ac:dyDescent="0.2"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x14ac:dyDescent="0.2">
      <c r="C48" s="4"/>
    </row>
    <row r="73" spans="1:44" s="3" customFormat="1" x14ac:dyDescent="0.2">
      <c r="A73" s="6" t="s">
        <v>69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s="3" customFormat="1" x14ac:dyDescent="0.2">
      <c r="A74" s="6" t="s">
        <v>70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s="3" customFormat="1" x14ac:dyDescent="0.2">
      <c r="A75" s="6" t="s">
        <v>71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s="3" customFormat="1" x14ac:dyDescent="0.2">
      <c r="A76" s="6" t="s">
        <v>72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s="3" customFormat="1" x14ac:dyDescent="0.2">
      <c r="A77" s="6" t="s">
        <v>73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s="3" customFormat="1" x14ac:dyDescent="0.2">
      <c r="A78" s="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s="3" customFormat="1" x14ac:dyDescent="0.2">
      <c r="A79" s="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s="3" customFormat="1" x14ac:dyDescent="0.2">
      <c r="A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s="3" customFormat="1" x14ac:dyDescent="0.2">
      <c r="A81" s="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s="3" customFormat="1" x14ac:dyDescent="0.2">
      <c r="A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44" s="3" customFormat="1" x14ac:dyDescent="0.2">
      <c r="A83" s="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1:44" s="3" customFormat="1" x14ac:dyDescent="0.2">
      <c r="A84" s="6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1:44" s="3" customFormat="1" x14ac:dyDescent="0.2">
      <c r="A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s="3" customFormat="1" x14ac:dyDescent="0.2">
      <c r="A86" s="6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s="3" customFormat="1" x14ac:dyDescent="0.2">
      <c r="A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s="3" customFormat="1" x14ac:dyDescent="0.2">
      <c r="A88" s="6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s="3" customFormat="1" x14ac:dyDescent="0.2">
      <c r="A89" s="6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s="3" customFormat="1" x14ac:dyDescent="0.2">
      <c r="A90" s="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s="3" customFormat="1" x14ac:dyDescent="0.2">
      <c r="A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s="3" customFormat="1" x14ac:dyDescent="0.2">
      <c r="A92" s="6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s="3" customFormat="1" x14ac:dyDescent="0.2">
      <c r="A93" s="6">
        <v>2020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s="3" customFormat="1" x14ac:dyDescent="0.2">
      <c r="A94" s="6">
        <v>2021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s="3" customFormat="1" x14ac:dyDescent="0.2">
      <c r="A95" s="6">
        <v>2022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1:44" s="3" customFormat="1" x14ac:dyDescent="0.2">
      <c r="A96" s="6">
        <v>2023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1:44" s="3" customFormat="1" x14ac:dyDescent="0.2">
      <c r="A97" s="6">
        <v>2024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1:44" s="3" customFormat="1" x14ac:dyDescent="0.2">
      <c r="A98" s="6">
        <v>2025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1:44" s="3" customFormat="1" x14ac:dyDescent="0.2">
      <c r="A99" s="6">
        <v>2026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s="3" customFormat="1" x14ac:dyDescent="0.2">
      <c r="A100" s="6">
        <v>2027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1:44" s="3" customFormat="1" x14ac:dyDescent="0.2">
      <c r="A101" s="6">
        <v>2028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1:44" s="3" customFormat="1" x14ac:dyDescent="0.2">
      <c r="A102" s="6">
        <v>2029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s="3" customFormat="1" x14ac:dyDescent="0.2">
      <c r="A103" s="6">
        <v>2030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s="3" customFormat="1" x14ac:dyDescent="0.2">
      <c r="A104" s="6">
        <v>2031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1:44" s="3" customFormat="1" x14ac:dyDescent="0.2">
      <c r="A105" s="6">
        <v>2032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1:44" s="3" customFormat="1" x14ac:dyDescent="0.2">
      <c r="A106" s="6">
        <v>2033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1:44" s="3" customFormat="1" x14ac:dyDescent="0.2">
      <c r="A107" s="6">
        <v>2034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1:44" s="3" customFormat="1" x14ac:dyDescent="0.2">
      <c r="A108" s="6">
        <v>2035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1:44" s="3" customFormat="1" x14ac:dyDescent="0.2">
      <c r="A109" s="6">
        <v>2036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1:44" s="3" customFormat="1" x14ac:dyDescent="0.2">
      <c r="A110" s="6">
        <v>2037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pans="1:44" s="3" customFormat="1" x14ac:dyDescent="0.2">
      <c r="A111" s="6">
        <v>2038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1:44" s="3" customFormat="1" x14ac:dyDescent="0.2">
      <c r="A112" s="6">
        <v>2039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1:44" s="3" customFormat="1" x14ac:dyDescent="0.2">
      <c r="A113" s="6">
        <v>2040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1:44" s="3" customFormat="1" x14ac:dyDescent="0.2">
      <c r="A114" s="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 s="3" customFormat="1" x14ac:dyDescent="0.2">
      <c r="A115" s="6" t="s">
        <v>74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s="3" customFormat="1" x14ac:dyDescent="0.2">
      <c r="A116" s="6" t="s">
        <v>75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1:44" s="3" customFormat="1" x14ac:dyDescent="0.2">
      <c r="A117" s="6" t="s">
        <v>76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4" s="3" customFormat="1" x14ac:dyDescent="0.2">
      <c r="A118" s="6" t="s">
        <v>0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1:44" s="3" customFormat="1" x14ac:dyDescent="0.2">
      <c r="A119" s="6" t="s">
        <v>77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spans="1:44" s="3" customFormat="1" x14ac:dyDescent="0.2">
      <c r="A120" s="6" t="s">
        <v>78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1:44" s="3" customFormat="1" x14ac:dyDescent="0.2">
      <c r="A121" s="6" t="s">
        <v>79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pans="1:44" s="3" customFormat="1" x14ac:dyDescent="0.2">
      <c r="A122" s="6" t="s">
        <v>80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1:44" s="3" customFormat="1" x14ac:dyDescent="0.2">
      <c r="A123" s="6" t="s">
        <v>81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1:44" s="3" customFormat="1" x14ac:dyDescent="0.2">
      <c r="A124" s="6" t="s">
        <v>82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:44" s="3" customFormat="1" x14ac:dyDescent="0.2">
      <c r="A125" s="6" t="s">
        <v>83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1:44" s="3" customFormat="1" x14ac:dyDescent="0.2">
      <c r="A126" s="6" t="s">
        <v>84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C9FCA-A4C1-48AA-9F55-C7655278AB48}">
  <dimension ref="A1:AR126"/>
  <sheetViews>
    <sheetView zoomScale="90" zoomScaleNormal="90" workbookViewId="0">
      <selection activeCell="E3" sqref="E3:E44"/>
    </sheetView>
  </sheetViews>
  <sheetFormatPr defaultColWidth="9.140625" defaultRowHeight="12.75" x14ac:dyDescent="0.2"/>
  <cols>
    <col min="1" max="1" width="40.85546875" style="3" customWidth="1"/>
    <col min="2" max="2" width="11.85546875" style="3" customWidth="1"/>
    <col min="3" max="3" width="15.42578125" style="3" customWidth="1"/>
    <col min="4" max="9" width="15.42578125" style="5" customWidth="1"/>
    <col min="10" max="16384" width="9.140625" style="5"/>
  </cols>
  <sheetData>
    <row r="1" spans="1:39" x14ac:dyDescent="0.2">
      <c r="A1" s="18" t="s">
        <v>92</v>
      </c>
    </row>
    <row r="2" spans="1:39" s="7" customFormat="1" x14ac:dyDescent="0.25">
      <c r="A2" s="8"/>
      <c r="B2" s="9"/>
      <c r="C2" s="9" t="s">
        <v>69</v>
      </c>
      <c r="D2" s="9" t="s">
        <v>70</v>
      </c>
      <c r="E2" s="9" t="s">
        <v>71</v>
      </c>
      <c r="F2" s="9" t="s">
        <v>72</v>
      </c>
      <c r="G2" s="9" t="s">
        <v>73</v>
      </c>
      <c r="H2" s="28" t="s">
        <v>89</v>
      </c>
      <c r="I2" s="17" t="s">
        <v>85</v>
      </c>
    </row>
    <row r="3" spans="1:39" s="1" customFormat="1" x14ac:dyDescent="0.2">
      <c r="A3" s="10" t="s">
        <v>1</v>
      </c>
      <c r="B3" s="11" t="s">
        <v>2</v>
      </c>
      <c r="C3" s="37">
        <f>C4+C21</f>
        <v>403</v>
      </c>
      <c r="D3" s="32">
        <f>D4+D21</f>
        <v>61</v>
      </c>
      <c r="E3" s="32">
        <f>E4+E21</f>
        <v>66</v>
      </c>
      <c r="F3" s="32">
        <f>SUM(F4,F21)</f>
        <v>515</v>
      </c>
      <c r="G3" s="32">
        <f>G4+G21</f>
        <v>3135</v>
      </c>
      <c r="H3" s="32">
        <f>H4+H21</f>
        <v>68</v>
      </c>
      <c r="I3" s="20">
        <f>SUM(C3:H3)</f>
        <v>4248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s="2" customFormat="1" x14ac:dyDescent="0.2">
      <c r="A4" s="10" t="s">
        <v>3</v>
      </c>
      <c r="B4" s="11" t="s">
        <v>4</v>
      </c>
      <c r="C4" s="37">
        <f>C5+C17</f>
        <v>75</v>
      </c>
      <c r="D4" s="32">
        <f>D5+D17</f>
        <v>59</v>
      </c>
      <c r="E4" s="32">
        <f>SUM(E5,E17)</f>
        <v>47</v>
      </c>
      <c r="F4" s="32">
        <f>SUM(F5)</f>
        <v>2</v>
      </c>
      <c r="G4" s="32">
        <f>G5</f>
        <v>44</v>
      </c>
      <c r="H4" s="32">
        <f>H5+H17</f>
        <v>0</v>
      </c>
      <c r="I4" s="20">
        <f t="shared" ref="I4:I44" si="0">SUM(C4:H4)</f>
        <v>227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 s="1" customFormat="1" x14ac:dyDescent="0.2">
      <c r="A5" s="15" t="s">
        <v>5</v>
      </c>
      <c r="B5" s="16" t="s">
        <v>6</v>
      </c>
      <c r="C5" s="37">
        <f t="shared" ref="C5" si="1">C6+C7+C8+C9+C10</f>
        <v>75</v>
      </c>
      <c r="D5" s="32">
        <f>SUM(D6:D9)</f>
        <v>59</v>
      </c>
      <c r="E5" s="32">
        <f>SUM(E6:E10)</f>
        <v>47</v>
      </c>
      <c r="F5" s="32">
        <f>SUM(F6:F10)</f>
        <v>2</v>
      </c>
      <c r="G5" s="32">
        <f>G6+G8</f>
        <v>44</v>
      </c>
      <c r="H5" s="32">
        <f>SUM(H6:H10)</f>
        <v>0</v>
      </c>
      <c r="I5" s="22">
        <f t="shared" si="0"/>
        <v>227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 s="1" customFormat="1" ht="15" x14ac:dyDescent="0.25">
      <c r="A6" s="15" t="s">
        <v>7</v>
      </c>
      <c r="B6" s="16" t="s">
        <v>8</v>
      </c>
      <c r="C6" s="33">
        <v>64</v>
      </c>
      <c r="D6" s="12">
        <v>7</v>
      </c>
      <c r="E6" s="12">
        <v>19</v>
      </c>
      <c r="F6" s="12">
        <v>0</v>
      </c>
      <c r="G6" s="40">
        <v>34</v>
      </c>
      <c r="H6" s="12"/>
      <c r="I6" s="22">
        <f t="shared" si="0"/>
        <v>124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s="1" customFormat="1" x14ac:dyDescent="0.2">
      <c r="A7" s="15" t="s">
        <v>9</v>
      </c>
      <c r="B7" s="16" t="s">
        <v>10</v>
      </c>
      <c r="C7" s="34">
        <v>0</v>
      </c>
      <c r="D7" s="12">
        <v>0</v>
      </c>
      <c r="E7" s="12"/>
      <c r="F7" s="12">
        <v>0</v>
      </c>
      <c r="G7" s="40"/>
      <c r="H7" s="12"/>
      <c r="I7" s="22">
        <f t="shared" si="0"/>
        <v>0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s="1" customFormat="1" ht="15" x14ac:dyDescent="0.25">
      <c r="A8" s="15" t="s">
        <v>11</v>
      </c>
      <c r="B8" s="16" t="s">
        <v>12</v>
      </c>
      <c r="C8" s="33">
        <v>6</v>
      </c>
      <c r="D8" s="12">
        <v>18</v>
      </c>
      <c r="E8" s="12"/>
      <c r="F8" s="12">
        <v>0</v>
      </c>
      <c r="G8" s="40">
        <v>10</v>
      </c>
      <c r="H8" s="12"/>
      <c r="I8" s="22">
        <f t="shared" si="0"/>
        <v>34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s="1" customFormat="1" x14ac:dyDescent="0.2">
      <c r="A9" s="15" t="s">
        <v>13</v>
      </c>
      <c r="B9" s="16" t="s">
        <v>14</v>
      </c>
      <c r="C9" s="34">
        <v>0</v>
      </c>
      <c r="D9" s="12">
        <v>34</v>
      </c>
      <c r="E9" s="12">
        <v>28</v>
      </c>
      <c r="F9" s="12">
        <v>2</v>
      </c>
      <c r="G9" s="12"/>
      <c r="H9" s="12"/>
      <c r="I9" s="22">
        <f t="shared" si="0"/>
        <v>64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1" customFormat="1" x14ac:dyDescent="0.2">
      <c r="A10" s="15" t="s">
        <v>15</v>
      </c>
      <c r="B10" s="16" t="s">
        <v>16</v>
      </c>
      <c r="C10" s="34">
        <v>5</v>
      </c>
      <c r="D10" s="12">
        <v>0</v>
      </c>
      <c r="E10" s="12"/>
      <c r="F10" s="12">
        <v>0</v>
      </c>
      <c r="G10" s="12"/>
      <c r="H10" s="12"/>
      <c r="I10" s="22">
        <f t="shared" si="0"/>
        <v>5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1" customFormat="1" x14ac:dyDescent="0.2">
      <c r="A11" s="15" t="s">
        <v>17</v>
      </c>
      <c r="B11" s="16" t="s">
        <v>18</v>
      </c>
      <c r="C11" s="39">
        <v>27</v>
      </c>
      <c r="D11" s="32">
        <f>D12</f>
        <v>85</v>
      </c>
      <c r="E11" s="12">
        <v>136</v>
      </c>
      <c r="F11" s="35">
        <f>SUM(F16,F13)</f>
        <v>1</v>
      </c>
      <c r="G11" s="32">
        <f>G13</f>
        <v>28</v>
      </c>
      <c r="H11" s="32"/>
      <c r="I11" s="22">
        <f t="shared" si="0"/>
        <v>277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1" customFormat="1" ht="15" x14ac:dyDescent="0.25">
      <c r="A12" s="15" t="s">
        <v>19</v>
      </c>
      <c r="B12" s="16" t="s">
        <v>20</v>
      </c>
      <c r="C12" s="36">
        <v>27</v>
      </c>
      <c r="D12" s="12">
        <v>85</v>
      </c>
      <c r="E12" s="12">
        <v>32</v>
      </c>
      <c r="F12" s="12">
        <v>0</v>
      </c>
      <c r="G12" s="40">
        <v>24</v>
      </c>
      <c r="H12" s="12"/>
      <c r="I12" s="22">
        <f t="shared" si="0"/>
        <v>168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s="1" customFormat="1" ht="15" x14ac:dyDescent="0.25">
      <c r="A13" s="15" t="s">
        <v>21</v>
      </c>
      <c r="B13" s="16" t="s">
        <v>22</v>
      </c>
      <c r="C13" s="36">
        <v>15</v>
      </c>
      <c r="D13" s="12">
        <v>121</v>
      </c>
      <c r="E13" s="12">
        <v>130</v>
      </c>
      <c r="F13" s="12">
        <v>1</v>
      </c>
      <c r="G13" s="40">
        <v>28</v>
      </c>
      <c r="H13" s="12"/>
      <c r="I13" s="22">
        <f t="shared" si="0"/>
        <v>295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s="1" customFormat="1" x14ac:dyDescent="0.2">
      <c r="A14" s="15" t="s">
        <v>23</v>
      </c>
      <c r="B14" s="16" t="s">
        <v>24</v>
      </c>
      <c r="C14" s="34">
        <v>0</v>
      </c>
      <c r="D14" s="12">
        <v>0</v>
      </c>
      <c r="E14" s="12"/>
      <c r="F14" s="12">
        <v>0</v>
      </c>
      <c r="G14" s="40"/>
      <c r="H14" s="12"/>
      <c r="I14" s="22">
        <f t="shared" si="0"/>
        <v>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39" s="1" customFormat="1" x14ac:dyDescent="0.2">
      <c r="A15" s="15" t="s">
        <v>25</v>
      </c>
      <c r="B15" s="16" t="s">
        <v>26</v>
      </c>
      <c r="C15" s="34">
        <v>0</v>
      </c>
      <c r="D15" s="12">
        <v>0</v>
      </c>
      <c r="E15" s="12"/>
      <c r="F15" s="12">
        <v>0</v>
      </c>
      <c r="G15" s="40"/>
      <c r="H15" s="12"/>
      <c r="I15" s="22">
        <f t="shared" si="0"/>
        <v>0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s="1" customFormat="1" x14ac:dyDescent="0.2">
      <c r="A16" s="15" t="s">
        <v>27</v>
      </c>
      <c r="B16" s="16" t="s">
        <v>28</v>
      </c>
      <c r="C16" s="34">
        <v>5</v>
      </c>
      <c r="D16" s="12">
        <v>7</v>
      </c>
      <c r="E16" s="12">
        <v>25</v>
      </c>
      <c r="F16" s="12">
        <v>0</v>
      </c>
      <c r="G16" s="40">
        <v>7</v>
      </c>
      <c r="H16" s="12"/>
      <c r="I16" s="22">
        <f t="shared" si="0"/>
        <v>44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1" customFormat="1" x14ac:dyDescent="0.2">
      <c r="A17" s="15" t="s">
        <v>29</v>
      </c>
      <c r="B17" s="16" t="s">
        <v>30</v>
      </c>
      <c r="C17" s="37">
        <f>SUM(C18:C20)</f>
        <v>0</v>
      </c>
      <c r="D17" s="32">
        <f>SUM(D18:D20)</f>
        <v>0</v>
      </c>
      <c r="E17" s="32">
        <f>SUM(E18:E20)</f>
        <v>0</v>
      </c>
      <c r="F17" s="35">
        <v>0</v>
      </c>
      <c r="G17" s="32"/>
      <c r="H17" s="35">
        <f>SUM(H18:H20)</f>
        <v>0</v>
      </c>
      <c r="I17" s="22">
        <f t="shared" si="0"/>
        <v>0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1" customFormat="1" x14ac:dyDescent="0.2">
      <c r="A18" s="15" t="s">
        <v>31</v>
      </c>
      <c r="B18" s="16" t="s">
        <v>32</v>
      </c>
      <c r="C18" s="34"/>
      <c r="D18" s="12">
        <v>0</v>
      </c>
      <c r="E18" s="12"/>
      <c r="F18" s="12">
        <v>0</v>
      </c>
      <c r="G18" s="12"/>
      <c r="H18" s="12"/>
      <c r="I18" s="22">
        <f t="shared" si="0"/>
        <v>0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1" customFormat="1" x14ac:dyDescent="0.2">
      <c r="A19" s="15" t="s">
        <v>33</v>
      </c>
      <c r="B19" s="16" t="s">
        <v>34</v>
      </c>
      <c r="C19" s="34"/>
      <c r="D19" s="12">
        <v>0</v>
      </c>
      <c r="E19" s="12"/>
      <c r="F19" s="12">
        <v>0</v>
      </c>
      <c r="G19" s="12"/>
      <c r="H19" s="12"/>
      <c r="I19" s="22">
        <f t="shared" si="0"/>
        <v>0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1" customFormat="1" x14ac:dyDescent="0.2">
      <c r="A20" s="15" t="s">
        <v>35</v>
      </c>
      <c r="B20" s="16" t="s">
        <v>36</v>
      </c>
      <c r="C20" s="34"/>
      <c r="D20" s="12">
        <v>0</v>
      </c>
      <c r="E20" s="12"/>
      <c r="F20" s="12">
        <v>0</v>
      </c>
      <c r="G20" s="12"/>
      <c r="H20" s="12"/>
      <c r="I20" s="22">
        <f t="shared" si="0"/>
        <v>0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2" customFormat="1" x14ac:dyDescent="0.2">
      <c r="A21" s="10" t="s">
        <v>37</v>
      </c>
      <c r="B21" s="11" t="s">
        <v>38</v>
      </c>
      <c r="C21" s="37">
        <f>C22</f>
        <v>328</v>
      </c>
      <c r="D21" s="32">
        <f>D22</f>
        <v>2</v>
      </c>
      <c r="E21" s="32">
        <f>SUM(E22,E28,E34)</f>
        <v>19</v>
      </c>
      <c r="F21" s="35">
        <f>SUM(F22,F34)</f>
        <v>513</v>
      </c>
      <c r="G21" s="32">
        <f>G22</f>
        <v>3091</v>
      </c>
      <c r="H21" s="32">
        <f>H22+H34</f>
        <v>68</v>
      </c>
      <c r="I21" s="20">
        <f t="shared" si="0"/>
        <v>4021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1" customFormat="1" x14ac:dyDescent="0.2">
      <c r="A22" s="15" t="s">
        <v>5</v>
      </c>
      <c r="B22" s="16" t="s">
        <v>39</v>
      </c>
      <c r="C22" s="39">
        <f>C23+C24+C25+C26+C27</f>
        <v>328</v>
      </c>
      <c r="D22" s="32">
        <f>D24</f>
        <v>2</v>
      </c>
      <c r="E22" s="32">
        <f>SUM(E23:E27)</f>
        <v>19</v>
      </c>
      <c r="F22" s="35">
        <f>SUM(F23:F27)</f>
        <v>513</v>
      </c>
      <c r="G22" s="32">
        <f>SUM(G23:G27)</f>
        <v>3091</v>
      </c>
      <c r="H22" s="32">
        <f>SUM(H23:H27)</f>
        <v>68</v>
      </c>
      <c r="I22" s="22">
        <f t="shared" si="0"/>
        <v>4021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1" customFormat="1" x14ac:dyDescent="0.2">
      <c r="A23" s="15" t="s">
        <v>7</v>
      </c>
      <c r="B23" s="16" t="s">
        <v>40</v>
      </c>
      <c r="C23" s="34">
        <v>0</v>
      </c>
      <c r="D23" s="12">
        <v>0</v>
      </c>
      <c r="E23" s="12"/>
      <c r="F23" s="12">
        <v>0</v>
      </c>
      <c r="G23" s="12"/>
      <c r="H23" s="12"/>
      <c r="I23" s="22">
        <f t="shared" si="0"/>
        <v>0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1" customFormat="1" x14ac:dyDescent="0.2">
      <c r="A24" s="15" t="s">
        <v>9</v>
      </c>
      <c r="B24" s="16" t="s">
        <v>41</v>
      </c>
      <c r="C24" s="38">
        <v>328</v>
      </c>
      <c r="D24" s="12">
        <v>2</v>
      </c>
      <c r="E24" s="12">
        <v>19</v>
      </c>
      <c r="F24" s="12">
        <v>513</v>
      </c>
      <c r="G24" s="12">
        <v>3091</v>
      </c>
      <c r="H24" s="12">
        <v>68</v>
      </c>
      <c r="I24" s="22">
        <f t="shared" si="0"/>
        <v>4021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1" customFormat="1" x14ac:dyDescent="0.2">
      <c r="A25" s="15" t="s">
        <v>11</v>
      </c>
      <c r="B25" s="16" t="s">
        <v>42</v>
      </c>
      <c r="C25" s="34">
        <v>0</v>
      </c>
      <c r="D25" s="12">
        <v>0</v>
      </c>
      <c r="E25" s="12"/>
      <c r="F25" s="12">
        <v>0</v>
      </c>
      <c r="G25" s="12"/>
      <c r="H25" s="12"/>
      <c r="I25" s="22">
        <f t="shared" si="0"/>
        <v>0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1" customFormat="1" x14ac:dyDescent="0.2">
      <c r="A26" s="15" t="s">
        <v>13</v>
      </c>
      <c r="B26" s="16" t="s">
        <v>43</v>
      </c>
      <c r="C26" s="34">
        <v>0</v>
      </c>
      <c r="D26" s="12">
        <v>0</v>
      </c>
      <c r="E26" s="12"/>
      <c r="F26" s="12">
        <v>0</v>
      </c>
      <c r="G26" s="12"/>
      <c r="H26" s="12"/>
      <c r="I26" s="22">
        <f t="shared" si="0"/>
        <v>0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1" customFormat="1" x14ac:dyDescent="0.2">
      <c r="A27" s="15" t="s">
        <v>15</v>
      </c>
      <c r="B27" s="16" t="s">
        <v>44</v>
      </c>
      <c r="C27" s="34">
        <v>0</v>
      </c>
      <c r="D27" s="12">
        <v>0</v>
      </c>
      <c r="E27" s="12"/>
      <c r="F27" s="12">
        <v>0</v>
      </c>
      <c r="G27" s="12"/>
      <c r="H27" s="12"/>
      <c r="I27" s="22">
        <f t="shared" si="0"/>
        <v>0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1" customFormat="1" x14ac:dyDescent="0.2">
      <c r="A28" s="15" t="s">
        <v>17</v>
      </c>
      <c r="B28" s="16" t="s">
        <v>45</v>
      </c>
      <c r="C28" s="39">
        <v>89</v>
      </c>
      <c r="D28" s="32">
        <v>0</v>
      </c>
      <c r="E28" s="12"/>
      <c r="F28" s="35">
        <f>SUM(F29:F33)</f>
        <v>326</v>
      </c>
      <c r="G28" s="32">
        <v>0</v>
      </c>
      <c r="H28" s="32">
        <v>55</v>
      </c>
      <c r="I28" s="22">
        <f t="shared" si="0"/>
        <v>470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1" customFormat="1" ht="15" x14ac:dyDescent="0.25">
      <c r="A29" s="15" t="s">
        <v>19</v>
      </c>
      <c r="B29" s="16" t="s">
        <v>46</v>
      </c>
      <c r="C29" s="36">
        <v>44</v>
      </c>
      <c r="D29" s="12">
        <v>0</v>
      </c>
      <c r="E29" s="12"/>
      <c r="F29" s="12">
        <v>0</v>
      </c>
      <c r="G29" s="12"/>
      <c r="H29" s="1">
        <v>50</v>
      </c>
      <c r="I29" s="22">
        <f t="shared" si="0"/>
        <v>94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1" customFormat="1" ht="15" x14ac:dyDescent="0.25">
      <c r="A30" s="15" t="s">
        <v>21</v>
      </c>
      <c r="B30" s="16" t="s">
        <v>47</v>
      </c>
      <c r="C30" s="36">
        <v>82</v>
      </c>
      <c r="D30" s="12">
        <v>0</v>
      </c>
      <c r="E30" s="12"/>
      <c r="F30" s="12">
        <v>311</v>
      </c>
      <c r="G30" s="12"/>
      <c r="H30" s="12">
        <v>45</v>
      </c>
      <c r="I30" s="22">
        <f t="shared" si="0"/>
        <v>438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1" customFormat="1" x14ac:dyDescent="0.2">
      <c r="A31" s="15" t="s">
        <v>23</v>
      </c>
      <c r="B31" s="16" t="s">
        <v>48</v>
      </c>
      <c r="C31" s="34">
        <v>0</v>
      </c>
      <c r="D31" s="12">
        <v>0</v>
      </c>
      <c r="E31" s="12"/>
      <c r="F31" s="12">
        <v>0</v>
      </c>
      <c r="G31" s="12"/>
      <c r="H31" s="12"/>
      <c r="I31" s="22">
        <f t="shared" si="0"/>
        <v>0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1" customFormat="1" x14ac:dyDescent="0.2">
      <c r="A32" s="15" t="s">
        <v>25</v>
      </c>
      <c r="B32" s="16" t="s">
        <v>49</v>
      </c>
      <c r="C32" s="34">
        <v>0</v>
      </c>
      <c r="D32" s="12">
        <v>0</v>
      </c>
      <c r="E32" s="12"/>
      <c r="F32" s="12">
        <v>0</v>
      </c>
      <c r="G32" s="12"/>
      <c r="H32" s="12"/>
      <c r="I32" s="22">
        <f t="shared" si="0"/>
        <v>0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1" customFormat="1" x14ac:dyDescent="0.2">
      <c r="A33" s="15" t="s">
        <v>27</v>
      </c>
      <c r="B33" s="16" t="s">
        <v>50</v>
      </c>
      <c r="C33" s="34">
        <v>50</v>
      </c>
      <c r="D33" s="12">
        <v>0</v>
      </c>
      <c r="E33" s="12"/>
      <c r="F33" s="12">
        <v>15</v>
      </c>
      <c r="G33" s="12"/>
      <c r="H33" s="12">
        <v>50</v>
      </c>
      <c r="I33" s="22">
        <f t="shared" si="0"/>
        <v>115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1" customFormat="1" x14ac:dyDescent="0.2">
      <c r="A34" s="15" t="s">
        <v>29</v>
      </c>
      <c r="B34" s="16" t="s">
        <v>51</v>
      </c>
      <c r="C34" s="39"/>
      <c r="D34" s="32">
        <v>0</v>
      </c>
      <c r="E34" s="32">
        <f>SUM(E35:E37)</f>
        <v>0</v>
      </c>
      <c r="F34" s="32">
        <v>0</v>
      </c>
      <c r="G34" s="32"/>
      <c r="H34" s="32">
        <f>SUM(H35:H37)</f>
        <v>0</v>
      </c>
      <c r="I34" s="22">
        <f t="shared" si="0"/>
        <v>0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1" customFormat="1" x14ac:dyDescent="0.2">
      <c r="A35" s="15" t="s">
        <v>31</v>
      </c>
      <c r="B35" s="16" t="s">
        <v>52</v>
      </c>
      <c r="C35" s="34"/>
      <c r="D35" s="12">
        <v>0</v>
      </c>
      <c r="E35" s="12"/>
      <c r="F35" s="12">
        <v>0</v>
      </c>
      <c r="G35" s="12"/>
      <c r="H35" s="12"/>
      <c r="I35" s="22">
        <f t="shared" si="0"/>
        <v>0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1" customFormat="1" x14ac:dyDescent="0.2">
      <c r="A36" s="15" t="s">
        <v>33</v>
      </c>
      <c r="B36" s="16" t="s">
        <v>53</v>
      </c>
      <c r="C36" s="34"/>
      <c r="D36" s="12">
        <v>0</v>
      </c>
      <c r="E36" s="12"/>
      <c r="F36" s="12">
        <v>0</v>
      </c>
      <c r="G36" s="12"/>
      <c r="H36" s="12"/>
      <c r="I36" s="22">
        <f t="shared" si="0"/>
        <v>0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1" customFormat="1" x14ac:dyDescent="0.2">
      <c r="A37" s="15" t="s">
        <v>35</v>
      </c>
      <c r="B37" s="16" t="s">
        <v>54</v>
      </c>
      <c r="C37" s="34"/>
      <c r="D37" s="12">
        <v>0</v>
      </c>
      <c r="E37" s="12"/>
      <c r="F37" s="12">
        <v>0</v>
      </c>
      <c r="G37" s="12"/>
      <c r="H37" s="12"/>
      <c r="I37" s="22">
        <f t="shared" si="0"/>
        <v>0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1" customFormat="1" x14ac:dyDescent="0.2">
      <c r="A38" s="10" t="s">
        <v>55</v>
      </c>
      <c r="B38" s="11" t="s">
        <v>56</v>
      </c>
      <c r="C38" s="34"/>
      <c r="D38" s="12">
        <v>0</v>
      </c>
      <c r="E38" s="12"/>
      <c r="F38" s="12">
        <v>0</v>
      </c>
      <c r="G38" s="12"/>
      <c r="H38" s="12"/>
      <c r="I38" s="20">
        <f t="shared" si="0"/>
        <v>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1" customFormat="1" ht="25.5" x14ac:dyDescent="0.25">
      <c r="A39" s="10" t="s">
        <v>57</v>
      </c>
      <c r="B39" s="11" t="s">
        <v>58</v>
      </c>
      <c r="C39" s="33">
        <v>82</v>
      </c>
      <c r="D39" s="32">
        <v>80</v>
      </c>
      <c r="E39" s="12">
        <v>152</v>
      </c>
      <c r="F39" s="12">
        <v>38</v>
      </c>
      <c r="G39" s="12">
        <v>25</v>
      </c>
      <c r="H39" s="12">
        <v>17</v>
      </c>
      <c r="I39" s="20">
        <f t="shared" si="0"/>
        <v>394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1" customFormat="1" x14ac:dyDescent="0.2">
      <c r="A40" s="10" t="s">
        <v>59</v>
      </c>
      <c r="B40" s="11" t="s">
        <v>60</v>
      </c>
      <c r="C40" s="34"/>
      <c r="D40" s="12">
        <v>0</v>
      </c>
      <c r="E40" s="12"/>
      <c r="F40" s="12">
        <v>0</v>
      </c>
      <c r="G40" s="12"/>
      <c r="H40" s="12"/>
      <c r="I40" s="20">
        <f t="shared" si="0"/>
        <v>0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1" customFormat="1" x14ac:dyDescent="0.2">
      <c r="A41" s="10" t="s">
        <v>61</v>
      </c>
      <c r="B41" s="11" t="s">
        <v>62</v>
      </c>
      <c r="C41" s="34"/>
      <c r="D41" s="12">
        <v>0</v>
      </c>
      <c r="E41" s="12"/>
      <c r="F41" s="12">
        <v>0</v>
      </c>
      <c r="G41" s="12"/>
      <c r="H41" s="12"/>
      <c r="I41" s="20">
        <f t="shared" si="0"/>
        <v>0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1" customFormat="1" x14ac:dyDescent="0.2">
      <c r="A42" s="10" t="s">
        <v>63</v>
      </c>
      <c r="B42" s="11" t="s">
        <v>64</v>
      </c>
      <c r="C42" s="34"/>
      <c r="D42" s="12">
        <v>0</v>
      </c>
      <c r="E42" s="12"/>
      <c r="F42" s="12">
        <v>0</v>
      </c>
      <c r="G42" s="12"/>
      <c r="H42" s="12"/>
      <c r="I42" s="20">
        <f t="shared" si="0"/>
        <v>0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1" customFormat="1" x14ac:dyDescent="0.2">
      <c r="A43" s="10" t="s">
        <v>65</v>
      </c>
      <c r="B43" s="11" t="s">
        <v>66</v>
      </c>
      <c r="C43" s="34"/>
      <c r="D43" s="12">
        <v>0</v>
      </c>
      <c r="E43" s="12"/>
      <c r="F43" s="12">
        <v>0</v>
      </c>
      <c r="G43" s="12"/>
      <c r="H43" s="12"/>
      <c r="I43" s="20">
        <f t="shared" si="0"/>
        <v>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1" customFormat="1" x14ac:dyDescent="0.2">
      <c r="A44" s="13" t="s">
        <v>67</v>
      </c>
      <c r="B44" s="14" t="s">
        <v>68</v>
      </c>
      <c r="C44" s="37">
        <f>C39+C3</f>
        <v>485</v>
      </c>
      <c r="D44" s="32">
        <f>D39+D3</f>
        <v>141</v>
      </c>
      <c r="E44" s="32">
        <f>SUM(E3,E38:E43)</f>
        <v>218</v>
      </c>
      <c r="F44" s="61">
        <f>SUM(F3,F39)</f>
        <v>553</v>
      </c>
      <c r="G44" s="32">
        <f>G3+G39</f>
        <v>3160</v>
      </c>
      <c r="H44" s="57">
        <f>H39+H3</f>
        <v>85</v>
      </c>
      <c r="I44" s="24">
        <f t="shared" si="0"/>
        <v>4642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1" customFormat="1" x14ac:dyDescent="0.2"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1" customFormat="1" x14ac:dyDescent="0.2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1" customFormat="1" x14ac:dyDescent="0.2"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x14ac:dyDescent="0.2">
      <c r="C48" s="4"/>
    </row>
    <row r="73" spans="1:44" s="3" customFormat="1" x14ac:dyDescent="0.2">
      <c r="A73" s="6" t="s">
        <v>69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s="3" customFormat="1" x14ac:dyDescent="0.2">
      <c r="A74" s="6" t="s">
        <v>70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s="3" customFormat="1" x14ac:dyDescent="0.2">
      <c r="A75" s="6" t="s">
        <v>71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s="3" customFormat="1" x14ac:dyDescent="0.2">
      <c r="A76" s="6" t="s">
        <v>72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s="3" customFormat="1" x14ac:dyDescent="0.2">
      <c r="A77" s="6" t="s">
        <v>73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s="3" customFormat="1" x14ac:dyDescent="0.2">
      <c r="A78" s="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s="3" customFormat="1" x14ac:dyDescent="0.2">
      <c r="A79" s="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s="3" customFormat="1" x14ac:dyDescent="0.2">
      <c r="A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s="3" customFormat="1" x14ac:dyDescent="0.2">
      <c r="A81" s="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s="3" customFormat="1" x14ac:dyDescent="0.2">
      <c r="A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44" s="3" customFormat="1" x14ac:dyDescent="0.2">
      <c r="A83" s="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1:44" s="3" customFormat="1" x14ac:dyDescent="0.2">
      <c r="A84" s="6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1:44" s="3" customFormat="1" x14ac:dyDescent="0.2">
      <c r="A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s="3" customFormat="1" x14ac:dyDescent="0.2">
      <c r="A86" s="6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s="3" customFormat="1" x14ac:dyDescent="0.2">
      <c r="A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s="3" customFormat="1" x14ac:dyDescent="0.2">
      <c r="A88" s="6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s="3" customFormat="1" x14ac:dyDescent="0.2">
      <c r="A89" s="6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s="3" customFormat="1" x14ac:dyDescent="0.2">
      <c r="A90" s="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s="3" customFormat="1" x14ac:dyDescent="0.2">
      <c r="A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s="3" customFormat="1" x14ac:dyDescent="0.2">
      <c r="A92" s="6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s="3" customFormat="1" x14ac:dyDescent="0.2">
      <c r="A93" s="6">
        <v>2020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s="3" customFormat="1" x14ac:dyDescent="0.2">
      <c r="A94" s="6">
        <v>2021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s="3" customFormat="1" x14ac:dyDescent="0.2">
      <c r="A95" s="6">
        <v>2022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1:44" s="3" customFormat="1" x14ac:dyDescent="0.2">
      <c r="A96" s="6">
        <v>2023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1:44" s="3" customFormat="1" x14ac:dyDescent="0.2">
      <c r="A97" s="6">
        <v>2024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1:44" s="3" customFormat="1" x14ac:dyDescent="0.2">
      <c r="A98" s="6">
        <v>2025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1:44" s="3" customFormat="1" x14ac:dyDescent="0.2">
      <c r="A99" s="6">
        <v>2026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s="3" customFormat="1" x14ac:dyDescent="0.2">
      <c r="A100" s="6">
        <v>2027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1:44" s="3" customFormat="1" x14ac:dyDescent="0.2">
      <c r="A101" s="6">
        <v>2028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1:44" s="3" customFormat="1" x14ac:dyDescent="0.2">
      <c r="A102" s="6">
        <v>2029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s="3" customFormat="1" x14ac:dyDescent="0.2">
      <c r="A103" s="6">
        <v>2030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s="3" customFormat="1" x14ac:dyDescent="0.2">
      <c r="A104" s="6">
        <v>2031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1:44" s="3" customFormat="1" x14ac:dyDescent="0.2">
      <c r="A105" s="6">
        <v>2032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1:44" s="3" customFormat="1" x14ac:dyDescent="0.2">
      <c r="A106" s="6">
        <v>2033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1:44" s="3" customFormat="1" x14ac:dyDescent="0.2">
      <c r="A107" s="6">
        <v>2034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1:44" s="3" customFormat="1" x14ac:dyDescent="0.2">
      <c r="A108" s="6">
        <v>2035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1:44" s="3" customFormat="1" x14ac:dyDescent="0.2">
      <c r="A109" s="6">
        <v>2036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1:44" s="3" customFormat="1" x14ac:dyDescent="0.2">
      <c r="A110" s="6">
        <v>2037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pans="1:44" s="3" customFormat="1" x14ac:dyDescent="0.2">
      <c r="A111" s="6">
        <v>2038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1:44" s="3" customFormat="1" x14ac:dyDescent="0.2">
      <c r="A112" s="6">
        <v>2039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1:44" s="3" customFormat="1" x14ac:dyDescent="0.2">
      <c r="A113" s="6">
        <v>2040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1:44" s="3" customFormat="1" x14ac:dyDescent="0.2">
      <c r="A114" s="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 s="3" customFormat="1" x14ac:dyDescent="0.2">
      <c r="A115" s="6" t="s">
        <v>74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s="3" customFormat="1" x14ac:dyDescent="0.2">
      <c r="A116" s="6" t="s">
        <v>75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1:44" s="3" customFormat="1" x14ac:dyDescent="0.2">
      <c r="A117" s="6" t="s">
        <v>76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4" s="3" customFormat="1" x14ac:dyDescent="0.2">
      <c r="A118" s="6" t="s">
        <v>0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1:44" s="3" customFormat="1" x14ac:dyDescent="0.2">
      <c r="A119" s="6" t="s">
        <v>77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spans="1:44" s="3" customFormat="1" x14ac:dyDescent="0.2">
      <c r="A120" s="6" t="s">
        <v>78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1:44" s="3" customFormat="1" x14ac:dyDescent="0.2">
      <c r="A121" s="6" t="s">
        <v>79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pans="1:44" s="3" customFormat="1" x14ac:dyDescent="0.2">
      <c r="A122" s="6" t="s">
        <v>80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1:44" s="3" customFormat="1" x14ac:dyDescent="0.2">
      <c r="A123" s="6" t="s">
        <v>81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1:44" s="3" customFormat="1" x14ac:dyDescent="0.2">
      <c r="A124" s="6" t="s">
        <v>82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:44" s="3" customFormat="1" x14ac:dyDescent="0.2">
      <c r="A125" s="6" t="s">
        <v>83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1:44" s="3" customFormat="1" x14ac:dyDescent="0.2">
      <c r="A126" s="6" t="s">
        <v>84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99B68-4236-47D0-8448-BC83B3434DB5}">
  <dimension ref="A1:AR126"/>
  <sheetViews>
    <sheetView zoomScale="90" zoomScaleNormal="90" workbookViewId="0">
      <selection activeCell="C3" sqref="C3:E44"/>
    </sheetView>
  </sheetViews>
  <sheetFormatPr defaultColWidth="9.140625" defaultRowHeight="12.75" x14ac:dyDescent="0.2"/>
  <cols>
    <col min="1" max="1" width="40.85546875" style="3" customWidth="1"/>
    <col min="2" max="2" width="11.85546875" style="3" customWidth="1"/>
    <col min="3" max="3" width="15.42578125" style="3" customWidth="1"/>
    <col min="4" max="9" width="15.42578125" style="5" customWidth="1"/>
    <col min="10" max="16384" width="9.140625" style="5"/>
  </cols>
  <sheetData>
    <row r="1" spans="1:39" x14ac:dyDescent="0.2">
      <c r="A1" s="18" t="s">
        <v>93</v>
      </c>
    </row>
    <row r="2" spans="1:39" s="7" customFormat="1" x14ac:dyDescent="0.25">
      <c r="A2" s="8"/>
      <c r="B2" s="9"/>
      <c r="C2" s="9" t="s">
        <v>69</v>
      </c>
      <c r="D2" s="9" t="s">
        <v>70</v>
      </c>
      <c r="E2" s="9" t="s">
        <v>71</v>
      </c>
      <c r="F2" s="9" t="s">
        <v>72</v>
      </c>
      <c r="G2" s="9" t="s">
        <v>73</v>
      </c>
      <c r="H2" s="28" t="s">
        <v>89</v>
      </c>
      <c r="I2" s="17" t="s">
        <v>85</v>
      </c>
    </row>
    <row r="3" spans="1:39" s="1" customFormat="1" x14ac:dyDescent="0.2">
      <c r="A3" s="10" t="s">
        <v>1</v>
      </c>
      <c r="B3" s="11" t="s">
        <v>2</v>
      </c>
      <c r="C3" s="62">
        <f>C4+C21</f>
        <v>322</v>
      </c>
      <c r="D3" s="12">
        <v>64</v>
      </c>
      <c r="E3" s="12">
        <f>E4+E21</f>
        <v>90</v>
      </c>
      <c r="F3" s="32">
        <f>SUM(F4,F21)</f>
        <v>774</v>
      </c>
      <c r="G3" s="32"/>
      <c r="H3" s="29"/>
      <c r="I3" s="20">
        <f>SUM(C3:H3)</f>
        <v>1250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s="2" customFormat="1" x14ac:dyDescent="0.2">
      <c r="A4" s="10" t="s">
        <v>3</v>
      </c>
      <c r="B4" s="11" t="s">
        <v>4</v>
      </c>
      <c r="C4" s="62">
        <f>C5+C17</f>
        <v>46</v>
      </c>
      <c r="D4" s="12">
        <v>60</v>
      </c>
      <c r="E4" s="12">
        <f>SUM(E5,E17)</f>
        <v>18</v>
      </c>
      <c r="F4" s="32">
        <f>SUM(F5)</f>
        <v>19</v>
      </c>
      <c r="G4" s="32"/>
      <c r="H4" s="29"/>
      <c r="I4" s="20">
        <f t="shared" ref="I4:I44" si="0">SUM(C4:H4)</f>
        <v>143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 s="1" customFormat="1" x14ac:dyDescent="0.2">
      <c r="A5" s="15" t="s">
        <v>5</v>
      </c>
      <c r="B5" s="16" t="s">
        <v>6</v>
      </c>
      <c r="C5" s="62">
        <f>SUM(C6:C10)</f>
        <v>46</v>
      </c>
      <c r="D5" s="12">
        <v>60</v>
      </c>
      <c r="E5" s="12">
        <f>SUM(E6:E10)</f>
        <v>18</v>
      </c>
      <c r="F5" s="32">
        <f>SUM(F6:F10)</f>
        <v>19</v>
      </c>
      <c r="G5" s="32"/>
      <c r="H5" s="30"/>
      <c r="I5" s="22">
        <f t="shared" si="0"/>
        <v>143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 s="1" customFormat="1" x14ac:dyDescent="0.2">
      <c r="A6" s="15" t="s">
        <v>7</v>
      </c>
      <c r="B6" s="16" t="s">
        <v>8</v>
      </c>
      <c r="C6" s="12">
        <v>39</v>
      </c>
      <c r="D6" s="12">
        <v>8</v>
      </c>
      <c r="E6" s="12">
        <v>11</v>
      </c>
      <c r="F6" s="12">
        <v>13</v>
      </c>
      <c r="G6" s="12"/>
      <c r="H6" s="30"/>
      <c r="I6" s="22">
        <f t="shared" si="0"/>
        <v>71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s="1" customFormat="1" x14ac:dyDescent="0.2">
      <c r="A7" s="15" t="s">
        <v>9</v>
      </c>
      <c r="B7" s="16" t="s">
        <v>10</v>
      </c>
      <c r="C7" s="12">
        <v>0</v>
      </c>
      <c r="D7" s="12">
        <v>1</v>
      </c>
      <c r="E7" s="12"/>
      <c r="F7" s="12">
        <v>0</v>
      </c>
      <c r="G7" s="12"/>
      <c r="H7" s="30"/>
      <c r="I7" s="22">
        <f t="shared" si="0"/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s="1" customFormat="1" x14ac:dyDescent="0.2">
      <c r="A8" s="15" t="s">
        <v>11</v>
      </c>
      <c r="B8" s="16" t="s">
        <v>12</v>
      </c>
      <c r="C8" s="12">
        <v>7</v>
      </c>
      <c r="D8" s="12">
        <v>12</v>
      </c>
      <c r="E8" s="12"/>
      <c r="F8" s="12">
        <v>3</v>
      </c>
      <c r="G8" s="12"/>
      <c r="H8" s="30"/>
      <c r="I8" s="22">
        <f t="shared" si="0"/>
        <v>22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s="1" customFormat="1" x14ac:dyDescent="0.2">
      <c r="A9" s="15" t="s">
        <v>13</v>
      </c>
      <c r="B9" s="16" t="s">
        <v>14</v>
      </c>
      <c r="C9" s="12">
        <v>0</v>
      </c>
      <c r="D9" s="12">
        <v>39</v>
      </c>
      <c r="E9" s="12">
        <v>7</v>
      </c>
      <c r="F9" s="12">
        <v>3</v>
      </c>
      <c r="G9" s="12"/>
      <c r="H9" s="30"/>
      <c r="I9" s="22">
        <f t="shared" si="0"/>
        <v>49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1" customFormat="1" x14ac:dyDescent="0.2">
      <c r="A10" s="15" t="s">
        <v>15</v>
      </c>
      <c r="B10" s="16" t="s">
        <v>16</v>
      </c>
      <c r="C10" s="12">
        <v>0</v>
      </c>
      <c r="D10" s="12">
        <v>0</v>
      </c>
      <c r="E10" s="12"/>
      <c r="F10" s="12">
        <v>0</v>
      </c>
      <c r="G10" s="12"/>
      <c r="H10" s="30"/>
      <c r="I10" s="22">
        <f t="shared" si="0"/>
        <v>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1" customFormat="1" x14ac:dyDescent="0.2">
      <c r="A11" s="15" t="s">
        <v>17</v>
      </c>
      <c r="B11" s="16" t="s">
        <v>18</v>
      </c>
      <c r="C11" s="12">
        <v>36</v>
      </c>
      <c r="D11" s="12">
        <v>94</v>
      </c>
      <c r="E11" s="12">
        <v>14</v>
      </c>
      <c r="F11" s="35">
        <v>0</v>
      </c>
      <c r="G11" s="12"/>
      <c r="H11" s="30"/>
      <c r="I11" s="22">
        <f t="shared" si="0"/>
        <v>144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1" customFormat="1" x14ac:dyDescent="0.2">
      <c r="A12" s="15" t="s">
        <v>19</v>
      </c>
      <c r="B12" s="16" t="s">
        <v>20</v>
      </c>
      <c r="C12" s="12">
        <v>36</v>
      </c>
      <c r="D12" s="12">
        <v>94</v>
      </c>
      <c r="E12" s="12">
        <v>12</v>
      </c>
      <c r="F12" s="12">
        <v>0</v>
      </c>
      <c r="G12" s="12"/>
      <c r="H12" s="30"/>
      <c r="I12" s="22">
        <f t="shared" si="0"/>
        <v>142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s="1" customFormat="1" x14ac:dyDescent="0.2">
      <c r="A13" s="15" t="s">
        <v>21</v>
      </c>
      <c r="B13" s="16" t="s">
        <v>22</v>
      </c>
      <c r="C13" s="12">
        <v>9</v>
      </c>
      <c r="D13" s="12">
        <v>70</v>
      </c>
      <c r="E13" s="12">
        <v>13</v>
      </c>
      <c r="F13" s="12">
        <v>8</v>
      </c>
      <c r="G13" s="12"/>
      <c r="H13" s="30"/>
      <c r="I13" s="22">
        <f t="shared" si="0"/>
        <v>100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s="1" customFormat="1" x14ac:dyDescent="0.2">
      <c r="A14" s="15" t="s">
        <v>23</v>
      </c>
      <c r="B14" s="16" t="s">
        <v>24</v>
      </c>
      <c r="C14" s="12">
        <v>0</v>
      </c>
      <c r="D14" s="12">
        <v>0</v>
      </c>
      <c r="E14" s="12"/>
      <c r="F14" s="12">
        <v>0</v>
      </c>
      <c r="G14" s="12"/>
      <c r="H14" s="30"/>
      <c r="I14" s="22">
        <f t="shared" si="0"/>
        <v>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39" s="1" customFormat="1" x14ac:dyDescent="0.2">
      <c r="A15" s="15" t="s">
        <v>25</v>
      </c>
      <c r="B15" s="16" t="s">
        <v>26</v>
      </c>
      <c r="C15" s="12">
        <v>0</v>
      </c>
      <c r="D15" s="12">
        <v>0</v>
      </c>
      <c r="E15" s="12"/>
      <c r="F15" s="12">
        <v>0</v>
      </c>
      <c r="G15" s="12"/>
      <c r="H15" s="30"/>
      <c r="I15" s="22">
        <f t="shared" si="0"/>
        <v>0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s="1" customFormat="1" x14ac:dyDescent="0.2">
      <c r="A16" s="15" t="s">
        <v>27</v>
      </c>
      <c r="B16" s="16" t="s">
        <v>28</v>
      </c>
      <c r="C16" s="12">
        <v>22</v>
      </c>
      <c r="D16" s="12">
        <v>4</v>
      </c>
      <c r="E16" s="12">
        <v>4</v>
      </c>
      <c r="F16" s="12">
        <v>7</v>
      </c>
      <c r="G16" s="12"/>
      <c r="H16" s="30"/>
      <c r="I16" s="22">
        <f t="shared" si="0"/>
        <v>37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1" customFormat="1" x14ac:dyDescent="0.2">
      <c r="A17" s="15" t="s">
        <v>29</v>
      </c>
      <c r="B17" s="16" t="s">
        <v>30</v>
      </c>
      <c r="C17" s="12">
        <f>SUM(C18:C20)</f>
        <v>0</v>
      </c>
      <c r="D17" s="12">
        <v>0</v>
      </c>
      <c r="E17" s="12">
        <f>SUM(E18:E20)</f>
        <v>0</v>
      </c>
      <c r="F17" s="35">
        <v>0</v>
      </c>
      <c r="G17" s="32"/>
      <c r="H17" s="30"/>
      <c r="I17" s="22">
        <f t="shared" si="0"/>
        <v>0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1" customFormat="1" x14ac:dyDescent="0.2">
      <c r="A18" s="15" t="s">
        <v>31</v>
      </c>
      <c r="B18" s="16" t="s">
        <v>32</v>
      </c>
      <c r="C18" s="12"/>
      <c r="D18" s="12">
        <v>0</v>
      </c>
      <c r="E18" s="12"/>
      <c r="F18" s="12">
        <v>0</v>
      </c>
      <c r="G18" s="12"/>
      <c r="H18" s="30"/>
      <c r="I18" s="22">
        <f t="shared" si="0"/>
        <v>0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1" customFormat="1" x14ac:dyDescent="0.2">
      <c r="A19" s="15" t="s">
        <v>33</v>
      </c>
      <c r="B19" s="16" t="s">
        <v>34</v>
      </c>
      <c r="C19" s="12"/>
      <c r="D19" s="12">
        <v>0</v>
      </c>
      <c r="E19" s="12"/>
      <c r="F19" s="12">
        <v>0</v>
      </c>
      <c r="G19" s="12"/>
      <c r="H19" s="30"/>
      <c r="I19" s="22">
        <f t="shared" si="0"/>
        <v>0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1" customFormat="1" x14ac:dyDescent="0.2">
      <c r="A20" s="15" t="s">
        <v>35</v>
      </c>
      <c r="B20" s="16" t="s">
        <v>36</v>
      </c>
      <c r="C20" s="12"/>
      <c r="D20" s="12">
        <v>0</v>
      </c>
      <c r="E20" s="12"/>
      <c r="F20" s="12">
        <v>0</v>
      </c>
      <c r="G20" s="12"/>
      <c r="H20" s="30"/>
      <c r="I20" s="22">
        <f t="shared" si="0"/>
        <v>0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2" customFormat="1" x14ac:dyDescent="0.2">
      <c r="A21" s="10" t="s">
        <v>37</v>
      </c>
      <c r="B21" s="11" t="s">
        <v>38</v>
      </c>
      <c r="C21" s="12">
        <f>C22+C34</f>
        <v>276</v>
      </c>
      <c r="D21" s="12">
        <v>4</v>
      </c>
      <c r="E21" s="12">
        <f>SUM(E22,E28,E34)</f>
        <v>72</v>
      </c>
      <c r="F21" s="35">
        <f>SUM(F22,F34)</f>
        <v>755</v>
      </c>
      <c r="G21" s="32"/>
      <c r="H21" s="29"/>
      <c r="I21" s="20">
        <f t="shared" si="0"/>
        <v>1107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1" customFormat="1" x14ac:dyDescent="0.2">
      <c r="A22" s="15" t="s">
        <v>5</v>
      </c>
      <c r="B22" s="16" t="s">
        <v>39</v>
      </c>
      <c r="C22" s="12">
        <f>SUM(C23:C27)</f>
        <v>276</v>
      </c>
      <c r="D22" s="12">
        <v>4</v>
      </c>
      <c r="E22" s="12">
        <f>SUM(E23:E27)</f>
        <v>72</v>
      </c>
      <c r="F22" s="35">
        <f>SUM(F23:F27)</f>
        <v>755</v>
      </c>
      <c r="G22" s="32"/>
      <c r="H22" s="30"/>
      <c r="I22" s="22">
        <f t="shared" si="0"/>
        <v>1107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1" customFormat="1" x14ac:dyDescent="0.2">
      <c r="A23" s="15" t="s">
        <v>7</v>
      </c>
      <c r="B23" s="16" t="s">
        <v>40</v>
      </c>
      <c r="C23" s="12">
        <v>0</v>
      </c>
      <c r="D23" s="12">
        <v>0</v>
      </c>
      <c r="E23" s="12"/>
      <c r="F23" s="12">
        <v>0</v>
      </c>
      <c r="G23" s="12"/>
      <c r="H23" s="30"/>
      <c r="I23" s="22">
        <f t="shared" si="0"/>
        <v>0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1" customFormat="1" x14ac:dyDescent="0.2">
      <c r="A24" s="15" t="s">
        <v>9</v>
      </c>
      <c r="B24" s="16" t="s">
        <v>41</v>
      </c>
      <c r="C24" s="12">
        <v>276</v>
      </c>
      <c r="D24" s="12">
        <v>4</v>
      </c>
      <c r="E24" s="12">
        <f>48+24</f>
        <v>72</v>
      </c>
      <c r="F24" s="12">
        <v>755</v>
      </c>
      <c r="G24" s="12"/>
      <c r="H24" s="30"/>
      <c r="I24" s="22">
        <f t="shared" si="0"/>
        <v>1107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1" customFormat="1" x14ac:dyDescent="0.2">
      <c r="A25" s="15" t="s">
        <v>11</v>
      </c>
      <c r="B25" s="16" t="s">
        <v>42</v>
      </c>
      <c r="C25" s="12">
        <v>0</v>
      </c>
      <c r="D25" s="12">
        <v>0</v>
      </c>
      <c r="E25" s="12"/>
      <c r="F25" s="12">
        <v>0</v>
      </c>
      <c r="G25" s="12"/>
      <c r="H25" s="30"/>
      <c r="I25" s="22">
        <f t="shared" si="0"/>
        <v>0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1" customFormat="1" x14ac:dyDescent="0.2">
      <c r="A26" s="15" t="s">
        <v>13</v>
      </c>
      <c r="B26" s="16" t="s">
        <v>43</v>
      </c>
      <c r="C26" s="12">
        <v>0</v>
      </c>
      <c r="D26" s="12">
        <v>0</v>
      </c>
      <c r="E26" s="12"/>
      <c r="F26" s="12">
        <v>0</v>
      </c>
      <c r="G26" s="12"/>
      <c r="H26" s="30"/>
      <c r="I26" s="22">
        <f t="shared" si="0"/>
        <v>0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1" customFormat="1" x14ac:dyDescent="0.2">
      <c r="A27" s="15" t="s">
        <v>15</v>
      </c>
      <c r="B27" s="16" t="s">
        <v>44</v>
      </c>
      <c r="C27" s="12">
        <v>0</v>
      </c>
      <c r="D27" s="12">
        <v>0</v>
      </c>
      <c r="E27" s="12"/>
      <c r="F27" s="12">
        <v>0</v>
      </c>
      <c r="G27" s="12"/>
      <c r="H27" s="30"/>
      <c r="I27" s="22">
        <f t="shared" si="0"/>
        <v>0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1" customFormat="1" x14ac:dyDescent="0.2">
      <c r="A28" s="15" t="s">
        <v>17</v>
      </c>
      <c r="B28" s="16" t="s">
        <v>45</v>
      </c>
      <c r="C28" s="12">
        <v>85</v>
      </c>
      <c r="D28" s="12">
        <v>0</v>
      </c>
      <c r="E28" s="12"/>
      <c r="F28" s="35">
        <f>SUM(F29:F33)</f>
        <v>453</v>
      </c>
      <c r="G28" s="12"/>
      <c r="H28" s="30"/>
      <c r="I28" s="22">
        <f t="shared" si="0"/>
        <v>538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1" customFormat="1" x14ac:dyDescent="0.2">
      <c r="A29" s="15" t="s">
        <v>19</v>
      </c>
      <c r="B29" s="16" t="s">
        <v>46</v>
      </c>
      <c r="C29" s="12">
        <v>41</v>
      </c>
      <c r="D29" s="12">
        <v>0</v>
      </c>
      <c r="E29" s="12"/>
      <c r="F29" s="12">
        <v>0</v>
      </c>
      <c r="G29" s="12"/>
      <c r="H29" s="30"/>
      <c r="I29" s="22">
        <f t="shared" si="0"/>
        <v>41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1" customFormat="1" x14ac:dyDescent="0.2">
      <c r="A30" s="15" t="s">
        <v>21</v>
      </c>
      <c r="B30" s="16" t="s">
        <v>47</v>
      </c>
      <c r="C30" s="12">
        <v>112</v>
      </c>
      <c r="D30" s="12">
        <v>0</v>
      </c>
      <c r="E30" s="12"/>
      <c r="F30" s="12">
        <v>446</v>
      </c>
      <c r="G30" s="12"/>
      <c r="H30" s="30"/>
      <c r="I30" s="22">
        <f t="shared" si="0"/>
        <v>558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1" customFormat="1" x14ac:dyDescent="0.2">
      <c r="A31" s="15" t="s">
        <v>23</v>
      </c>
      <c r="B31" s="16" t="s">
        <v>48</v>
      </c>
      <c r="C31" s="12">
        <v>0</v>
      </c>
      <c r="D31" s="12">
        <v>0</v>
      </c>
      <c r="E31" s="12"/>
      <c r="F31" s="12">
        <v>0</v>
      </c>
      <c r="G31" s="12"/>
      <c r="H31" s="30"/>
      <c r="I31" s="22">
        <f t="shared" si="0"/>
        <v>0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1" customFormat="1" x14ac:dyDescent="0.2">
      <c r="A32" s="15" t="s">
        <v>25</v>
      </c>
      <c r="B32" s="16" t="s">
        <v>49</v>
      </c>
      <c r="C32" s="12">
        <v>0</v>
      </c>
      <c r="D32" s="12">
        <v>0</v>
      </c>
      <c r="E32" s="12"/>
      <c r="F32" s="12">
        <v>0</v>
      </c>
      <c r="G32" s="12"/>
      <c r="H32" s="30"/>
      <c r="I32" s="22">
        <f t="shared" si="0"/>
        <v>0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1" customFormat="1" x14ac:dyDescent="0.2">
      <c r="A33" s="15" t="s">
        <v>27</v>
      </c>
      <c r="B33" s="16" t="s">
        <v>50</v>
      </c>
      <c r="C33" s="12">
        <v>69</v>
      </c>
      <c r="D33" s="12">
        <v>0</v>
      </c>
      <c r="E33" s="12"/>
      <c r="F33" s="12">
        <v>7</v>
      </c>
      <c r="G33" s="12"/>
      <c r="H33" s="30"/>
      <c r="I33" s="22">
        <f t="shared" si="0"/>
        <v>76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1" customFormat="1" x14ac:dyDescent="0.2">
      <c r="A34" s="15" t="s">
        <v>29</v>
      </c>
      <c r="B34" s="16" t="s">
        <v>51</v>
      </c>
      <c r="C34" s="12">
        <f>SUM(C35:C37)</f>
        <v>0</v>
      </c>
      <c r="D34" s="12">
        <v>0</v>
      </c>
      <c r="E34" s="12">
        <f>SUM(E35:E37)</f>
        <v>0</v>
      </c>
      <c r="F34" s="32">
        <v>0</v>
      </c>
      <c r="G34" s="32"/>
      <c r="H34" s="30"/>
      <c r="I34" s="22">
        <f t="shared" si="0"/>
        <v>0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1" customFormat="1" x14ac:dyDescent="0.2">
      <c r="A35" s="15" t="s">
        <v>31</v>
      </c>
      <c r="B35" s="16" t="s">
        <v>52</v>
      </c>
      <c r="C35" s="12"/>
      <c r="D35" s="12">
        <v>0</v>
      </c>
      <c r="E35" s="12"/>
      <c r="F35" s="12">
        <v>0</v>
      </c>
      <c r="G35" s="12"/>
      <c r="H35" s="30"/>
      <c r="I35" s="22">
        <f t="shared" si="0"/>
        <v>0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1" customFormat="1" x14ac:dyDescent="0.2">
      <c r="A36" s="15" t="s">
        <v>33</v>
      </c>
      <c r="B36" s="16" t="s">
        <v>53</v>
      </c>
      <c r="C36" s="12"/>
      <c r="D36" s="12">
        <v>0</v>
      </c>
      <c r="E36" s="12"/>
      <c r="F36" s="12">
        <v>0</v>
      </c>
      <c r="G36" s="12"/>
      <c r="H36" s="30"/>
      <c r="I36" s="22">
        <f t="shared" si="0"/>
        <v>0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1" customFormat="1" x14ac:dyDescent="0.2">
      <c r="A37" s="15" t="s">
        <v>35</v>
      </c>
      <c r="B37" s="16" t="s">
        <v>54</v>
      </c>
      <c r="C37" s="12"/>
      <c r="D37" s="12">
        <v>0</v>
      </c>
      <c r="E37" s="12"/>
      <c r="F37" s="12">
        <v>0</v>
      </c>
      <c r="G37" s="12"/>
      <c r="H37" s="30"/>
      <c r="I37" s="22">
        <f t="shared" si="0"/>
        <v>0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1" customFormat="1" x14ac:dyDescent="0.2">
      <c r="A38" s="10" t="s">
        <v>55</v>
      </c>
      <c r="B38" s="11" t="s">
        <v>56</v>
      </c>
      <c r="C38" s="12"/>
      <c r="D38" s="12">
        <v>0</v>
      </c>
      <c r="E38" s="12"/>
      <c r="F38" s="12">
        <v>0</v>
      </c>
      <c r="G38" s="12"/>
      <c r="H38" s="29"/>
      <c r="I38" s="20">
        <f t="shared" si="0"/>
        <v>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1" customFormat="1" ht="25.5" x14ac:dyDescent="0.2">
      <c r="A39" s="10" t="s">
        <v>57</v>
      </c>
      <c r="B39" s="11" t="s">
        <v>58</v>
      </c>
      <c r="C39" s="12">
        <v>75</v>
      </c>
      <c r="D39" s="12">
        <v>49</v>
      </c>
      <c r="E39" s="12">
        <v>182</v>
      </c>
      <c r="F39" s="12">
        <v>26</v>
      </c>
      <c r="G39" s="12"/>
      <c r="H39" s="29"/>
      <c r="I39" s="20">
        <f t="shared" si="0"/>
        <v>332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1" customFormat="1" x14ac:dyDescent="0.2">
      <c r="A40" s="10" t="s">
        <v>59</v>
      </c>
      <c r="B40" s="11" t="s">
        <v>60</v>
      </c>
      <c r="C40" s="12"/>
      <c r="D40" s="12">
        <v>0</v>
      </c>
      <c r="E40" s="12"/>
      <c r="F40" s="12">
        <v>0</v>
      </c>
      <c r="G40" s="12"/>
      <c r="H40" s="29"/>
      <c r="I40" s="20">
        <f t="shared" si="0"/>
        <v>0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1" customFormat="1" x14ac:dyDescent="0.2">
      <c r="A41" s="10" t="s">
        <v>61</v>
      </c>
      <c r="B41" s="11" t="s">
        <v>62</v>
      </c>
      <c r="C41" s="12"/>
      <c r="D41" s="12">
        <v>0</v>
      </c>
      <c r="E41" s="12"/>
      <c r="F41" s="12">
        <v>0</v>
      </c>
      <c r="G41" s="12"/>
      <c r="H41" s="29"/>
      <c r="I41" s="20">
        <f t="shared" si="0"/>
        <v>0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1" customFormat="1" x14ac:dyDescent="0.2">
      <c r="A42" s="10" t="s">
        <v>63</v>
      </c>
      <c r="B42" s="11" t="s">
        <v>64</v>
      </c>
      <c r="C42" s="12"/>
      <c r="D42" s="12">
        <v>0</v>
      </c>
      <c r="E42" s="12"/>
      <c r="F42" s="12">
        <v>0</v>
      </c>
      <c r="G42" s="12"/>
      <c r="H42" s="29"/>
      <c r="I42" s="20">
        <f t="shared" si="0"/>
        <v>0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1" customFormat="1" x14ac:dyDescent="0.2">
      <c r="A43" s="10" t="s">
        <v>65</v>
      </c>
      <c r="B43" s="11" t="s">
        <v>66</v>
      </c>
      <c r="C43" s="12"/>
      <c r="D43" s="12">
        <v>0</v>
      </c>
      <c r="E43" s="12"/>
      <c r="F43" s="12">
        <v>0</v>
      </c>
      <c r="G43" s="12"/>
      <c r="H43" s="29"/>
      <c r="I43" s="20">
        <f t="shared" si="0"/>
        <v>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1" customFormat="1" ht="13.5" thickBot="1" x14ac:dyDescent="0.25">
      <c r="A44" s="13" t="s">
        <v>67</v>
      </c>
      <c r="B44" s="14" t="s">
        <v>68</v>
      </c>
      <c r="C44" s="62">
        <f>C39+C3</f>
        <v>397</v>
      </c>
      <c r="D44" s="12">
        <v>113</v>
      </c>
      <c r="E44" s="12">
        <f>SUM(E3,E38:E43)</f>
        <v>272</v>
      </c>
      <c r="F44" s="59">
        <f>SUM(F3,F39)</f>
        <v>800</v>
      </c>
      <c r="G44" s="32"/>
      <c r="H44" s="31"/>
      <c r="I44" s="24">
        <f t="shared" si="0"/>
        <v>1582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1" customFormat="1" x14ac:dyDescent="0.2"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1" customFormat="1" x14ac:dyDescent="0.2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1" customFormat="1" x14ac:dyDescent="0.2"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x14ac:dyDescent="0.2">
      <c r="C48" s="4"/>
    </row>
    <row r="73" spans="1:44" s="3" customFormat="1" x14ac:dyDescent="0.2">
      <c r="A73" s="6" t="s">
        <v>69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s="3" customFormat="1" x14ac:dyDescent="0.2">
      <c r="A74" s="6" t="s">
        <v>70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s="3" customFormat="1" x14ac:dyDescent="0.2">
      <c r="A75" s="6" t="s">
        <v>71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s="3" customFormat="1" x14ac:dyDescent="0.2">
      <c r="A76" s="6" t="s">
        <v>72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s="3" customFormat="1" x14ac:dyDescent="0.2">
      <c r="A77" s="6" t="s">
        <v>73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s="3" customFormat="1" x14ac:dyDescent="0.2">
      <c r="A78" s="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s="3" customFormat="1" x14ac:dyDescent="0.2">
      <c r="A79" s="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s="3" customFormat="1" x14ac:dyDescent="0.2">
      <c r="A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s="3" customFormat="1" x14ac:dyDescent="0.2">
      <c r="A81" s="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s="3" customFormat="1" x14ac:dyDescent="0.2">
      <c r="A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44" s="3" customFormat="1" x14ac:dyDescent="0.2">
      <c r="A83" s="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1:44" s="3" customFormat="1" x14ac:dyDescent="0.2">
      <c r="A84" s="6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1:44" s="3" customFormat="1" x14ac:dyDescent="0.2">
      <c r="A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s="3" customFormat="1" x14ac:dyDescent="0.2">
      <c r="A86" s="6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s="3" customFormat="1" x14ac:dyDescent="0.2">
      <c r="A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s="3" customFormat="1" x14ac:dyDescent="0.2">
      <c r="A88" s="6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s="3" customFormat="1" x14ac:dyDescent="0.2">
      <c r="A89" s="6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s="3" customFormat="1" x14ac:dyDescent="0.2">
      <c r="A90" s="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s="3" customFormat="1" x14ac:dyDescent="0.2">
      <c r="A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s="3" customFormat="1" x14ac:dyDescent="0.2">
      <c r="A92" s="6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s="3" customFormat="1" x14ac:dyDescent="0.2">
      <c r="A93" s="6">
        <v>2020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s="3" customFormat="1" x14ac:dyDescent="0.2">
      <c r="A94" s="6">
        <v>2021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s="3" customFormat="1" x14ac:dyDescent="0.2">
      <c r="A95" s="6">
        <v>2022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1:44" s="3" customFormat="1" x14ac:dyDescent="0.2">
      <c r="A96" s="6">
        <v>2023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1:44" s="3" customFormat="1" x14ac:dyDescent="0.2">
      <c r="A97" s="6">
        <v>2024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1:44" s="3" customFormat="1" x14ac:dyDescent="0.2">
      <c r="A98" s="6">
        <v>2025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1:44" s="3" customFormat="1" x14ac:dyDescent="0.2">
      <c r="A99" s="6">
        <v>2026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s="3" customFormat="1" x14ac:dyDescent="0.2">
      <c r="A100" s="6">
        <v>2027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1:44" s="3" customFormat="1" x14ac:dyDescent="0.2">
      <c r="A101" s="6">
        <v>2028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1:44" s="3" customFormat="1" x14ac:dyDescent="0.2">
      <c r="A102" s="6">
        <v>2029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s="3" customFormat="1" x14ac:dyDescent="0.2">
      <c r="A103" s="6">
        <v>2030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s="3" customFormat="1" x14ac:dyDescent="0.2">
      <c r="A104" s="6">
        <v>2031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1:44" s="3" customFormat="1" x14ac:dyDescent="0.2">
      <c r="A105" s="6">
        <v>2032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1:44" s="3" customFormat="1" x14ac:dyDescent="0.2">
      <c r="A106" s="6">
        <v>2033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1:44" s="3" customFormat="1" x14ac:dyDescent="0.2">
      <c r="A107" s="6">
        <v>2034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1:44" s="3" customFormat="1" x14ac:dyDescent="0.2">
      <c r="A108" s="6">
        <v>2035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1:44" s="3" customFormat="1" x14ac:dyDescent="0.2">
      <c r="A109" s="6">
        <v>2036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1:44" s="3" customFormat="1" x14ac:dyDescent="0.2">
      <c r="A110" s="6">
        <v>2037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pans="1:44" s="3" customFormat="1" x14ac:dyDescent="0.2">
      <c r="A111" s="6">
        <v>2038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1:44" s="3" customFormat="1" x14ac:dyDescent="0.2">
      <c r="A112" s="6">
        <v>2039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1:44" s="3" customFormat="1" x14ac:dyDescent="0.2">
      <c r="A113" s="6">
        <v>2040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1:44" s="3" customFormat="1" x14ac:dyDescent="0.2">
      <c r="A114" s="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 s="3" customFormat="1" x14ac:dyDescent="0.2">
      <c r="A115" s="6" t="s">
        <v>74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s="3" customFormat="1" x14ac:dyDescent="0.2">
      <c r="A116" s="6" t="s">
        <v>75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1:44" s="3" customFormat="1" x14ac:dyDescent="0.2">
      <c r="A117" s="6" t="s">
        <v>76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4" s="3" customFormat="1" x14ac:dyDescent="0.2">
      <c r="A118" s="6" t="s">
        <v>0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1:44" s="3" customFormat="1" x14ac:dyDescent="0.2">
      <c r="A119" s="6" t="s">
        <v>77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spans="1:44" s="3" customFormat="1" x14ac:dyDescent="0.2">
      <c r="A120" s="6" t="s">
        <v>78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1:44" s="3" customFormat="1" x14ac:dyDescent="0.2">
      <c r="A121" s="6" t="s">
        <v>79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pans="1:44" s="3" customFormat="1" x14ac:dyDescent="0.2">
      <c r="A122" s="6" t="s">
        <v>80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1:44" s="3" customFormat="1" x14ac:dyDescent="0.2">
      <c r="A123" s="6" t="s">
        <v>81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1:44" s="3" customFormat="1" x14ac:dyDescent="0.2">
      <c r="A124" s="6" t="s">
        <v>82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:44" s="3" customFormat="1" x14ac:dyDescent="0.2">
      <c r="A125" s="6" t="s">
        <v>83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1:44" s="3" customFormat="1" x14ac:dyDescent="0.2">
      <c r="A126" s="6" t="s">
        <v>84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83813-F505-411E-B923-8E706DC61055}">
  <dimension ref="A1:AY127"/>
  <sheetViews>
    <sheetView zoomScale="90" zoomScaleNormal="90" workbookViewId="0">
      <selection activeCell="H4" sqref="H4:H45"/>
    </sheetView>
  </sheetViews>
  <sheetFormatPr defaultColWidth="9.140625" defaultRowHeight="12.75" x14ac:dyDescent="0.2"/>
  <cols>
    <col min="1" max="1" width="40.85546875" style="3" customWidth="1"/>
    <col min="2" max="2" width="11.85546875" style="3" customWidth="1"/>
    <col min="3" max="4" width="15.42578125" style="3" customWidth="1"/>
    <col min="5" max="16" width="15.42578125" style="5" customWidth="1"/>
    <col min="17" max="16384" width="9.140625" style="5"/>
  </cols>
  <sheetData>
    <row r="1" spans="1:46" x14ac:dyDescent="0.2">
      <c r="A1" s="18" t="s">
        <v>94</v>
      </c>
    </row>
    <row r="2" spans="1:46" s="7" customFormat="1" ht="15" customHeight="1" x14ac:dyDescent="0.25">
      <c r="A2" s="8"/>
      <c r="B2" s="9"/>
      <c r="C2" s="63" t="s">
        <v>69</v>
      </c>
      <c r="D2" s="63"/>
      <c r="E2" s="63" t="s">
        <v>70</v>
      </c>
      <c r="F2" s="63"/>
      <c r="G2" s="63" t="s">
        <v>71</v>
      </c>
      <c r="H2" s="63"/>
      <c r="I2" s="63" t="s">
        <v>72</v>
      </c>
      <c r="J2" s="63"/>
      <c r="K2" s="63" t="s">
        <v>73</v>
      </c>
      <c r="L2" s="63"/>
      <c r="M2" s="65" t="s">
        <v>89</v>
      </c>
      <c r="N2" s="66"/>
      <c r="O2" s="63" t="s">
        <v>85</v>
      </c>
      <c r="P2" s="64"/>
    </row>
    <row r="3" spans="1:46" s="7" customFormat="1" x14ac:dyDescent="0.25">
      <c r="A3" s="25"/>
      <c r="B3" s="26"/>
      <c r="C3" s="26" t="s">
        <v>86</v>
      </c>
      <c r="D3" s="26" t="s">
        <v>87</v>
      </c>
      <c r="E3" s="26" t="s">
        <v>86</v>
      </c>
      <c r="F3" s="26" t="s">
        <v>87</v>
      </c>
      <c r="G3" s="26" t="s">
        <v>86</v>
      </c>
      <c r="H3" s="26" t="s">
        <v>87</v>
      </c>
      <c r="I3" s="26" t="s">
        <v>86</v>
      </c>
      <c r="J3" s="26" t="s">
        <v>87</v>
      </c>
      <c r="K3" s="26" t="s">
        <v>86</v>
      </c>
      <c r="L3" s="26" t="s">
        <v>87</v>
      </c>
      <c r="M3" s="26" t="s">
        <v>86</v>
      </c>
      <c r="N3" s="26" t="s">
        <v>87</v>
      </c>
      <c r="O3" s="26" t="s">
        <v>86</v>
      </c>
      <c r="P3" s="27" t="s">
        <v>87</v>
      </c>
    </row>
    <row r="4" spans="1:46" s="1" customFormat="1" x14ac:dyDescent="0.2">
      <c r="A4" s="10" t="s">
        <v>1</v>
      </c>
      <c r="B4" s="11" t="s">
        <v>2</v>
      </c>
      <c r="C4" s="32">
        <f t="shared" ref="C4:D4" si="0">C5+C22</f>
        <v>31552</v>
      </c>
      <c r="D4" s="32">
        <f t="shared" si="0"/>
        <v>28</v>
      </c>
      <c r="E4" s="32">
        <f t="shared" ref="E4:F4" si="1">E5+E22</f>
        <v>27483</v>
      </c>
      <c r="F4" s="32">
        <f t="shared" si="1"/>
        <v>32</v>
      </c>
      <c r="G4" s="35">
        <f>G5+G22</f>
        <v>12845</v>
      </c>
      <c r="H4" s="35">
        <v>16</v>
      </c>
      <c r="I4" s="49">
        <f>SUM(I5,I22,I29)</f>
        <v>2775</v>
      </c>
      <c r="J4" s="49"/>
      <c r="K4" s="52">
        <f>K5+K22</f>
        <v>8574.2060000000001</v>
      </c>
      <c r="L4" s="19"/>
      <c r="M4" s="19"/>
      <c r="N4" s="19"/>
      <c r="O4" s="19">
        <f>C4+E4+G4+I4+K4+M4</f>
        <v>83229.206000000006</v>
      </c>
      <c r="P4" s="20">
        <f>D4+F4+H4+J4+L4+N4</f>
        <v>76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s="2" customFormat="1" x14ac:dyDescent="0.2">
      <c r="A5" s="10" t="s">
        <v>3</v>
      </c>
      <c r="B5" s="11" t="s">
        <v>4</v>
      </c>
      <c r="C5" s="32">
        <f>C6+C12</f>
        <v>26080</v>
      </c>
      <c r="D5" s="32">
        <f>D6+D12+D18</f>
        <v>28</v>
      </c>
      <c r="E5" s="32">
        <f>E6+E12+E18</f>
        <v>27050</v>
      </c>
      <c r="F5" s="32">
        <f>F6+F12+F18</f>
        <v>0</v>
      </c>
      <c r="G5" s="35">
        <f>G6+G12</f>
        <v>9747</v>
      </c>
      <c r="H5" s="46"/>
      <c r="I5" s="49">
        <f>SUM(I12,I6)</f>
        <v>2101</v>
      </c>
      <c r="J5" s="49"/>
      <c r="K5" s="52">
        <f>K6+K12</f>
        <v>7282.4610000000002</v>
      </c>
      <c r="L5" s="19"/>
      <c r="M5" s="19"/>
      <c r="N5" s="19"/>
      <c r="O5" s="19">
        <f t="shared" ref="O5:O45" si="2">C5+E5+G5+I5+K5+M5</f>
        <v>72260.460999999996</v>
      </c>
      <c r="P5" s="20">
        <f t="shared" ref="P5:P45" si="3">D5+F5+H5+J5+L5+N5</f>
        <v>28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1:46" s="1" customFormat="1" x14ac:dyDescent="0.2">
      <c r="A6" s="15" t="s">
        <v>5</v>
      </c>
      <c r="B6" s="16" t="s">
        <v>6</v>
      </c>
      <c r="C6" s="32">
        <f>SUM(C7:C11)</f>
        <v>25354</v>
      </c>
      <c r="D6" s="32"/>
      <c r="E6" s="32">
        <f t="shared" ref="E6:F6" si="4">SUM(E7:E10)</f>
        <v>26604</v>
      </c>
      <c r="F6" s="32">
        <f t="shared" si="4"/>
        <v>0</v>
      </c>
      <c r="G6" s="35">
        <f>G7+G10</f>
        <v>9550</v>
      </c>
      <c r="H6" s="46"/>
      <c r="I6" s="49">
        <f>SUM(I7:I11)</f>
        <v>2020</v>
      </c>
      <c r="J6" s="49"/>
      <c r="K6" s="52">
        <f>K7</f>
        <v>7222.81</v>
      </c>
      <c r="L6" s="21"/>
      <c r="M6" s="21"/>
      <c r="N6" s="21"/>
      <c r="O6" s="19">
        <f t="shared" si="2"/>
        <v>70750.81</v>
      </c>
      <c r="P6" s="20">
        <f t="shared" si="3"/>
        <v>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s="1" customFormat="1" x14ac:dyDescent="0.2">
      <c r="A7" s="15" t="s">
        <v>7</v>
      </c>
      <c r="B7" s="16" t="s">
        <v>8</v>
      </c>
      <c r="C7" s="40">
        <v>20946</v>
      </c>
      <c r="D7" s="12"/>
      <c r="E7" s="12">
        <v>19421</v>
      </c>
      <c r="F7" s="12">
        <v>0</v>
      </c>
      <c r="G7" s="12">
        <v>7364</v>
      </c>
      <c r="H7" s="45"/>
      <c r="I7" s="12">
        <v>1720</v>
      </c>
      <c r="J7" s="12"/>
      <c r="K7" s="53">
        <v>7222.81</v>
      </c>
      <c r="L7" s="21"/>
      <c r="M7" s="21"/>
      <c r="N7" s="21"/>
      <c r="O7" s="19">
        <f t="shared" si="2"/>
        <v>56673.81</v>
      </c>
      <c r="P7" s="20">
        <f t="shared" si="3"/>
        <v>0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46" s="1" customFormat="1" x14ac:dyDescent="0.2">
      <c r="A8" s="15" t="s">
        <v>9</v>
      </c>
      <c r="B8" s="16" t="s">
        <v>10</v>
      </c>
      <c r="C8" s="40"/>
      <c r="D8" s="12"/>
      <c r="E8" s="12">
        <v>0</v>
      </c>
      <c r="F8" s="12">
        <v>0</v>
      </c>
      <c r="G8" s="42"/>
      <c r="H8" s="45"/>
      <c r="I8" s="12">
        <v>0</v>
      </c>
      <c r="J8" s="12"/>
      <c r="K8" s="53"/>
      <c r="L8" s="21"/>
      <c r="M8" s="21"/>
      <c r="N8" s="21"/>
      <c r="O8" s="19">
        <f t="shared" si="2"/>
        <v>0</v>
      </c>
      <c r="P8" s="20">
        <f t="shared" si="3"/>
        <v>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s="1" customFormat="1" x14ac:dyDescent="0.2">
      <c r="A9" s="15" t="s">
        <v>11</v>
      </c>
      <c r="B9" s="16" t="s">
        <v>12</v>
      </c>
      <c r="C9" s="40">
        <v>4268</v>
      </c>
      <c r="D9" s="12"/>
      <c r="E9" s="12">
        <v>1266</v>
      </c>
      <c r="F9" s="12">
        <v>0</v>
      </c>
      <c r="G9" s="43"/>
      <c r="H9" s="45"/>
      <c r="I9" s="12">
        <v>201</v>
      </c>
      <c r="J9" s="12"/>
      <c r="K9" s="53"/>
      <c r="L9" s="21"/>
      <c r="M9" s="21"/>
      <c r="N9" s="21"/>
      <c r="O9" s="19">
        <f t="shared" si="2"/>
        <v>5735</v>
      </c>
      <c r="P9" s="20">
        <f t="shared" si="3"/>
        <v>0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6" s="1" customFormat="1" x14ac:dyDescent="0.2">
      <c r="A10" s="15" t="s">
        <v>13</v>
      </c>
      <c r="B10" s="16" t="s">
        <v>14</v>
      </c>
      <c r="C10" s="40"/>
      <c r="D10" s="12"/>
      <c r="E10" s="12">
        <v>5917</v>
      </c>
      <c r="F10" s="12">
        <v>0</v>
      </c>
      <c r="G10" s="40">
        <v>2186</v>
      </c>
      <c r="H10" s="45"/>
      <c r="I10" s="12">
        <v>0</v>
      </c>
      <c r="J10" s="12"/>
      <c r="K10" s="54"/>
      <c r="L10" s="21"/>
      <c r="M10" s="21"/>
      <c r="N10" s="21"/>
      <c r="O10" s="19">
        <f t="shared" si="2"/>
        <v>8103</v>
      </c>
      <c r="P10" s="20">
        <f t="shared" si="3"/>
        <v>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s="1" customFormat="1" x14ac:dyDescent="0.2">
      <c r="A11" s="15" t="s">
        <v>15</v>
      </c>
      <c r="B11" s="16" t="s">
        <v>16</v>
      </c>
      <c r="C11" s="40">
        <v>140</v>
      </c>
      <c r="D11" s="12"/>
      <c r="E11" s="12">
        <v>0</v>
      </c>
      <c r="F11" s="12">
        <v>0</v>
      </c>
      <c r="G11" s="42"/>
      <c r="H11" s="45"/>
      <c r="I11" s="12">
        <v>99</v>
      </c>
      <c r="J11" s="12"/>
      <c r="K11" s="54"/>
      <c r="L11" s="21"/>
      <c r="M11" s="21"/>
      <c r="N11" s="21"/>
      <c r="O11" s="19">
        <f t="shared" si="2"/>
        <v>239</v>
      </c>
      <c r="P11" s="20">
        <f t="shared" si="3"/>
        <v>0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s="1" customFormat="1" x14ac:dyDescent="0.2">
      <c r="A12" s="15" t="s">
        <v>17</v>
      </c>
      <c r="B12" s="16" t="s">
        <v>18</v>
      </c>
      <c r="C12" s="35">
        <f>C13+C14+C15+C16+C17</f>
        <v>726</v>
      </c>
      <c r="D12" s="32"/>
      <c r="E12" s="32">
        <f t="shared" ref="E12" si="5">SUM(E13:E17)</f>
        <v>446</v>
      </c>
      <c r="F12" s="32">
        <v>0</v>
      </c>
      <c r="G12" s="35">
        <f>G14+G17</f>
        <v>197</v>
      </c>
      <c r="H12" s="46"/>
      <c r="I12" s="51">
        <f>SUM(I17,I14)</f>
        <v>81</v>
      </c>
      <c r="J12" s="32"/>
      <c r="K12" s="52">
        <f>SUM(K13:K17)</f>
        <v>59.651000000000003</v>
      </c>
      <c r="L12" s="21"/>
      <c r="M12" s="21"/>
      <c r="N12" s="21"/>
      <c r="O12" s="19">
        <f t="shared" si="2"/>
        <v>1509.6510000000001</v>
      </c>
      <c r="P12" s="20">
        <f t="shared" si="3"/>
        <v>0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s="1" customFormat="1" x14ac:dyDescent="0.2">
      <c r="A13" s="15" t="s">
        <v>19</v>
      </c>
      <c r="B13" s="16" t="s">
        <v>20</v>
      </c>
      <c r="C13" s="40"/>
      <c r="D13" s="12"/>
      <c r="E13" s="12">
        <v>0</v>
      </c>
      <c r="F13" s="12">
        <v>0</v>
      </c>
      <c r="G13" s="42"/>
      <c r="H13" s="45"/>
      <c r="I13" s="12"/>
      <c r="J13" s="12"/>
      <c r="K13" s="54">
        <v>59.651000000000003</v>
      </c>
      <c r="L13" s="21"/>
      <c r="M13" s="21"/>
      <c r="N13" s="21"/>
      <c r="O13" s="19">
        <f t="shared" si="2"/>
        <v>59.651000000000003</v>
      </c>
      <c r="P13" s="20">
        <f t="shared" si="3"/>
        <v>0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s="1" customFormat="1" x14ac:dyDescent="0.2">
      <c r="A14" s="15" t="s">
        <v>21</v>
      </c>
      <c r="B14" s="16" t="s">
        <v>22</v>
      </c>
      <c r="C14" s="40">
        <v>311</v>
      </c>
      <c r="D14" s="12"/>
      <c r="E14" s="12">
        <v>446</v>
      </c>
      <c r="F14" s="12">
        <v>0</v>
      </c>
      <c r="G14" s="12">
        <v>104</v>
      </c>
      <c r="H14" s="45"/>
      <c r="I14" s="12">
        <v>81</v>
      </c>
      <c r="J14" s="12"/>
      <c r="K14" s="54"/>
      <c r="L14" s="21"/>
      <c r="M14" s="21"/>
      <c r="N14" s="21"/>
      <c r="O14" s="19">
        <f t="shared" si="2"/>
        <v>942</v>
      </c>
      <c r="P14" s="20">
        <f t="shared" si="3"/>
        <v>0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s="1" customFormat="1" x14ac:dyDescent="0.2">
      <c r="A15" s="15" t="s">
        <v>23</v>
      </c>
      <c r="B15" s="16" t="s">
        <v>24</v>
      </c>
      <c r="C15" s="40"/>
      <c r="D15" s="12"/>
      <c r="E15" s="12">
        <v>0</v>
      </c>
      <c r="F15" s="12">
        <v>0</v>
      </c>
      <c r="G15" s="42"/>
      <c r="H15" s="45"/>
      <c r="I15" s="12">
        <v>0</v>
      </c>
      <c r="J15" s="12"/>
      <c r="K15" s="54"/>
      <c r="L15" s="21"/>
      <c r="M15" s="21"/>
      <c r="N15" s="21"/>
      <c r="O15" s="19">
        <f t="shared" si="2"/>
        <v>0</v>
      </c>
      <c r="P15" s="20">
        <f t="shared" si="3"/>
        <v>0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1:46" s="1" customFormat="1" x14ac:dyDescent="0.2">
      <c r="A16" s="15" t="s">
        <v>25</v>
      </c>
      <c r="B16" s="16" t="s">
        <v>26</v>
      </c>
      <c r="C16" s="40"/>
      <c r="D16" s="12"/>
      <c r="E16" s="12">
        <v>0</v>
      </c>
      <c r="F16" s="12">
        <v>0</v>
      </c>
      <c r="G16" s="42"/>
      <c r="H16" s="45"/>
      <c r="I16" s="12">
        <v>0</v>
      </c>
      <c r="J16" s="12"/>
      <c r="K16" s="54"/>
      <c r="L16" s="21"/>
      <c r="M16" s="21"/>
      <c r="N16" s="21"/>
      <c r="O16" s="19">
        <f t="shared" si="2"/>
        <v>0</v>
      </c>
      <c r="P16" s="20">
        <f t="shared" si="3"/>
        <v>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s="1" customFormat="1" x14ac:dyDescent="0.2">
      <c r="A17" s="15" t="s">
        <v>27</v>
      </c>
      <c r="B17" s="16" t="s">
        <v>28</v>
      </c>
      <c r="C17" s="12">
        <v>415</v>
      </c>
      <c r="D17" s="12"/>
      <c r="E17" s="12">
        <v>0</v>
      </c>
      <c r="F17" s="12">
        <v>0</v>
      </c>
      <c r="G17" s="12">
        <v>93</v>
      </c>
      <c r="H17" s="45"/>
      <c r="I17" s="12">
        <v>0</v>
      </c>
      <c r="J17" s="12"/>
      <c r="K17" s="54"/>
      <c r="L17" s="21"/>
      <c r="M17" s="21"/>
      <c r="N17" s="21"/>
      <c r="O17" s="19">
        <f t="shared" si="2"/>
        <v>508</v>
      </c>
      <c r="P17" s="20">
        <f t="shared" si="3"/>
        <v>0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46" s="1" customFormat="1" x14ac:dyDescent="0.2">
      <c r="A18" s="15" t="s">
        <v>29</v>
      </c>
      <c r="B18" s="16" t="s">
        <v>30</v>
      </c>
      <c r="C18" s="35"/>
      <c r="D18" s="32">
        <f>D20</f>
        <v>28</v>
      </c>
      <c r="E18" s="32">
        <f t="shared" ref="E18:F18" si="6">SUM(E19:E21)</f>
        <v>0</v>
      </c>
      <c r="F18" s="32">
        <f t="shared" si="6"/>
        <v>0</v>
      </c>
      <c r="G18" s="44"/>
      <c r="H18" s="46"/>
      <c r="I18" s="32">
        <v>0</v>
      </c>
      <c r="J18" s="32"/>
      <c r="K18" s="52"/>
      <c r="L18" s="21"/>
      <c r="M18" s="21"/>
      <c r="N18" s="21"/>
      <c r="O18" s="19">
        <f t="shared" si="2"/>
        <v>0</v>
      </c>
      <c r="P18" s="20">
        <f t="shared" si="3"/>
        <v>28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s="1" customFormat="1" x14ac:dyDescent="0.2">
      <c r="A19" s="15" t="s">
        <v>31</v>
      </c>
      <c r="B19" s="16" t="s">
        <v>32</v>
      </c>
      <c r="C19" s="40"/>
      <c r="D19" s="12"/>
      <c r="E19" s="12">
        <v>0</v>
      </c>
      <c r="F19" s="12">
        <v>0</v>
      </c>
      <c r="G19" s="42"/>
      <c r="H19" s="45"/>
      <c r="I19" s="12">
        <v>0</v>
      </c>
      <c r="J19" s="12"/>
      <c r="K19" s="54"/>
      <c r="L19" s="21"/>
      <c r="M19" s="21"/>
      <c r="N19" s="21"/>
      <c r="O19" s="19">
        <f t="shared" si="2"/>
        <v>0</v>
      </c>
      <c r="P19" s="20">
        <f t="shared" si="3"/>
        <v>0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46" s="1" customFormat="1" x14ac:dyDescent="0.2">
      <c r="A20" s="15" t="s">
        <v>33</v>
      </c>
      <c r="B20" s="16" t="s">
        <v>34</v>
      </c>
      <c r="C20" s="40"/>
      <c r="D20" s="12">
        <v>28</v>
      </c>
      <c r="E20" s="12">
        <v>0</v>
      </c>
      <c r="F20" s="12">
        <v>0</v>
      </c>
      <c r="G20" s="42"/>
      <c r="H20" s="45"/>
      <c r="I20" s="12">
        <v>0</v>
      </c>
      <c r="J20" s="12"/>
      <c r="K20" s="54"/>
      <c r="L20" s="21"/>
      <c r="M20" s="21"/>
      <c r="N20" s="21"/>
      <c r="O20" s="19">
        <f t="shared" si="2"/>
        <v>0</v>
      </c>
      <c r="P20" s="20">
        <f t="shared" si="3"/>
        <v>28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  <row r="21" spans="1:46" s="1" customFormat="1" x14ac:dyDescent="0.2">
      <c r="A21" s="15" t="s">
        <v>35</v>
      </c>
      <c r="B21" s="16" t="s">
        <v>36</v>
      </c>
      <c r="C21" s="40"/>
      <c r="D21" s="12"/>
      <c r="E21" s="12">
        <v>0</v>
      </c>
      <c r="F21" s="12">
        <v>0</v>
      </c>
      <c r="G21" s="42"/>
      <c r="H21" s="45"/>
      <c r="I21" s="12">
        <v>0</v>
      </c>
      <c r="J21" s="12"/>
      <c r="K21" s="54"/>
      <c r="L21" s="21"/>
      <c r="M21" s="21"/>
      <c r="N21" s="21"/>
      <c r="O21" s="19">
        <f t="shared" si="2"/>
        <v>0</v>
      </c>
      <c r="P21" s="20">
        <f t="shared" si="3"/>
        <v>0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46" s="2" customFormat="1" x14ac:dyDescent="0.2">
      <c r="A22" s="10" t="s">
        <v>37</v>
      </c>
      <c r="B22" s="11" t="s">
        <v>38</v>
      </c>
      <c r="C22" s="37">
        <f>C23+C29</f>
        <v>5472</v>
      </c>
      <c r="D22" s="35"/>
      <c r="E22" s="32">
        <f t="shared" ref="E22:F22" si="7">E23+E29</f>
        <v>433</v>
      </c>
      <c r="F22" s="32">
        <f t="shared" si="7"/>
        <v>32</v>
      </c>
      <c r="G22" s="35">
        <f>G23</f>
        <v>3098</v>
      </c>
      <c r="H22" s="46"/>
      <c r="I22" s="35">
        <f>SUM(I23,I35)</f>
        <v>375</v>
      </c>
      <c r="J22" s="35"/>
      <c r="K22" s="52">
        <f>K23+K29</f>
        <v>1291.7449999999999</v>
      </c>
      <c r="L22" s="19"/>
      <c r="M22" s="19"/>
      <c r="N22" s="19"/>
      <c r="O22" s="19">
        <f t="shared" si="2"/>
        <v>10669.744999999999</v>
      </c>
      <c r="P22" s="20">
        <f t="shared" si="3"/>
        <v>32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46" s="1" customFormat="1" x14ac:dyDescent="0.2">
      <c r="A23" s="15" t="s">
        <v>5</v>
      </c>
      <c r="B23" s="16" t="s">
        <v>39</v>
      </c>
      <c r="C23" s="35">
        <f>SUM(C24:C28)</f>
        <v>5142</v>
      </c>
      <c r="D23" s="32"/>
      <c r="E23" s="32">
        <f t="shared" ref="E23:F23" si="8">E25</f>
        <v>433</v>
      </c>
      <c r="F23" s="32">
        <f t="shared" si="8"/>
        <v>32</v>
      </c>
      <c r="G23" s="35">
        <f>G25</f>
        <v>3098</v>
      </c>
      <c r="H23" s="46"/>
      <c r="I23" s="35">
        <f t="shared" ref="I23" si="9">SUM(I24:I28)</f>
        <v>375</v>
      </c>
      <c r="J23" s="32"/>
      <c r="K23" s="52">
        <f>K25</f>
        <v>1291.7449999999999</v>
      </c>
      <c r="L23" s="21"/>
      <c r="M23" s="21"/>
      <c r="N23" s="21"/>
      <c r="O23" s="19">
        <f t="shared" si="2"/>
        <v>10339.744999999999</v>
      </c>
      <c r="P23" s="20">
        <f t="shared" si="3"/>
        <v>32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</row>
    <row r="24" spans="1:46" s="1" customFormat="1" x14ac:dyDescent="0.2">
      <c r="A24" s="15" t="s">
        <v>7</v>
      </c>
      <c r="B24" s="16" t="s">
        <v>40</v>
      </c>
      <c r="C24" s="40"/>
      <c r="D24" s="12"/>
      <c r="E24" s="12">
        <v>0</v>
      </c>
      <c r="F24" s="12">
        <v>0</v>
      </c>
      <c r="G24" s="42"/>
      <c r="H24" s="45"/>
      <c r="I24" s="12">
        <v>0</v>
      </c>
      <c r="J24" s="12"/>
      <c r="K24" s="54"/>
      <c r="L24" s="21"/>
      <c r="M24" s="21"/>
      <c r="N24" s="21"/>
      <c r="O24" s="19">
        <f t="shared" si="2"/>
        <v>0</v>
      </c>
      <c r="P24" s="20">
        <f t="shared" si="3"/>
        <v>0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</row>
    <row r="25" spans="1:46" s="1" customFormat="1" x14ac:dyDescent="0.2">
      <c r="A25" s="15" t="s">
        <v>9</v>
      </c>
      <c r="B25" s="16" t="s">
        <v>41</v>
      </c>
      <c r="C25" s="40">
        <v>5142</v>
      </c>
      <c r="D25" s="12"/>
      <c r="E25" s="12">
        <v>433</v>
      </c>
      <c r="F25" s="12">
        <v>32</v>
      </c>
      <c r="G25" s="12">
        <v>3098</v>
      </c>
      <c r="H25" s="45"/>
      <c r="I25" s="12">
        <v>375</v>
      </c>
      <c r="J25" s="12"/>
      <c r="K25" s="54">
        <v>1291.7449999999999</v>
      </c>
      <c r="L25" s="21"/>
      <c r="M25" s="21"/>
      <c r="N25" s="21"/>
      <c r="O25" s="19">
        <f t="shared" si="2"/>
        <v>10339.744999999999</v>
      </c>
      <c r="P25" s="20">
        <f t="shared" si="3"/>
        <v>32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</row>
    <row r="26" spans="1:46" s="1" customFormat="1" x14ac:dyDescent="0.2">
      <c r="A26" s="15" t="s">
        <v>11</v>
      </c>
      <c r="B26" s="16" t="s">
        <v>42</v>
      </c>
      <c r="C26" s="40"/>
      <c r="D26" s="12"/>
      <c r="E26" s="12">
        <v>0</v>
      </c>
      <c r="F26" s="12">
        <v>0</v>
      </c>
      <c r="G26" s="42"/>
      <c r="H26" s="45"/>
      <c r="I26" s="12">
        <v>0</v>
      </c>
      <c r="J26" s="12"/>
      <c r="K26" s="54"/>
      <c r="L26" s="21"/>
      <c r="M26" s="21"/>
      <c r="N26" s="21"/>
      <c r="O26" s="19">
        <f t="shared" si="2"/>
        <v>0</v>
      </c>
      <c r="P26" s="20">
        <f t="shared" si="3"/>
        <v>0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46" s="1" customFormat="1" x14ac:dyDescent="0.2">
      <c r="A27" s="15" t="s">
        <v>13</v>
      </c>
      <c r="B27" s="16" t="s">
        <v>43</v>
      </c>
      <c r="C27" s="40"/>
      <c r="D27" s="12"/>
      <c r="E27" s="12">
        <v>0</v>
      </c>
      <c r="F27" s="12">
        <v>0</v>
      </c>
      <c r="G27" s="42"/>
      <c r="H27" s="45"/>
      <c r="I27" s="12">
        <v>0</v>
      </c>
      <c r="J27" s="12"/>
      <c r="K27" s="54"/>
      <c r="L27" s="21"/>
      <c r="M27" s="21"/>
      <c r="N27" s="21"/>
      <c r="O27" s="19">
        <f t="shared" si="2"/>
        <v>0</v>
      </c>
      <c r="P27" s="20">
        <f t="shared" si="3"/>
        <v>0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46" s="1" customFormat="1" x14ac:dyDescent="0.2">
      <c r="A28" s="15" t="s">
        <v>15</v>
      </c>
      <c r="B28" s="16" t="s">
        <v>44</v>
      </c>
      <c r="C28" s="40"/>
      <c r="D28" s="12"/>
      <c r="E28" s="12">
        <v>0</v>
      </c>
      <c r="F28" s="12">
        <v>0</v>
      </c>
      <c r="G28" s="42"/>
      <c r="H28" s="45"/>
      <c r="I28" s="12">
        <v>0</v>
      </c>
      <c r="J28" s="12"/>
      <c r="K28" s="54"/>
      <c r="L28" s="21"/>
      <c r="M28" s="21"/>
      <c r="N28" s="21"/>
      <c r="O28" s="19">
        <f t="shared" si="2"/>
        <v>0</v>
      </c>
      <c r="P28" s="20">
        <f t="shared" si="3"/>
        <v>0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46" s="1" customFormat="1" x14ac:dyDescent="0.2">
      <c r="A29" s="15" t="s">
        <v>17</v>
      </c>
      <c r="B29" s="16" t="s">
        <v>45</v>
      </c>
      <c r="C29" s="35">
        <f>SUM(C30:C34)</f>
        <v>330</v>
      </c>
      <c r="D29" s="32"/>
      <c r="E29" s="32">
        <f t="shared" ref="E29" si="10">E30+E31</f>
        <v>0</v>
      </c>
      <c r="F29" s="32">
        <v>0</v>
      </c>
      <c r="G29" s="44"/>
      <c r="H29" s="46"/>
      <c r="I29" s="35">
        <f>SUM(I30:I34)</f>
        <v>299</v>
      </c>
      <c r="J29" s="32"/>
      <c r="K29" s="52">
        <v>0</v>
      </c>
      <c r="L29" s="21"/>
      <c r="M29" s="21"/>
      <c r="N29" s="21"/>
      <c r="O29" s="19">
        <f t="shared" si="2"/>
        <v>629</v>
      </c>
      <c r="P29" s="20">
        <f t="shared" si="3"/>
        <v>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46" s="1" customFormat="1" x14ac:dyDescent="0.2">
      <c r="A30" s="15" t="s">
        <v>19</v>
      </c>
      <c r="B30" s="16" t="s">
        <v>46</v>
      </c>
      <c r="C30" s="40"/>
      <c r="D30" s="12"/>
      <c r="E30" s="12">
        <v>0</v>
      </c>
      <c r="F30" s="12">
        <v>0</v>
      </c>
      <c r="G30" s="42"/>
      <c r="H30" s="45"/>
      <c r="I30" s="12">
        <v>0</v>
      </c>
      <c r="J30" s="12"/>
      <c r="K30" s="54"/>
      <c r="L30" s="21"/>
      <c r="M30" s="21"/>
      <c r="N30" s="21"/>
      <c r="O30" s="19">
        <f t="shared" si="2"/>
        <v>0</v>
      </c>
      <c r="P30" s="20">
        <f t="shared" si="3"/>
        <v>0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46" s="1" customFormat="1" x14ac:dyDescent="0.2">
      <c r="A31" s="15" t="s">
        <v>21</v>
      </c>
      <c r="B31" s="16" t="s">
        <v>47</v>
      </c>
      <c r="C31" s="40">
        <v>268</v>
      </c>
      <c r="D31" s="12"/>
      <c r="E31" s="12">
        <v>0</v>
      </c>
      <c r="F31" s="12">
        <v>0</v>
      </c>
      <c r="G31" s="42"/>
      <c r="H31" s="45"/>
      <c r="I31" s="12">
        <v>299</v>
      </c>
      <c r="J31" s="12"/>
      <c r="K31" s="54"/>
      <c r="L31" s="21"/>
      <c r="M31" s="21"/>
      <c r="N31" s="21"/>
      <c r="O31" s="19">
        <f t="shared" si="2"/>
        <v>567</v>
      </c>
      <c r="P31" s="20">
        <f t="shared" si="3"/>
        <v>0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s="1" customFormat="1" x14ac:dyDescent="0.2">
      <c r="A32" s="15" t="s">
        <v>23</v>
      </c>
      <c r="B32" s="16" t="s">
        <v>48</v>
      </c>
      <c r="C32" s="40"/>
      <c r="D32" s="12"/>
      <c r="E32" s="12">
        <v>0</v>
      </c>
      <c r="F32" s="12">
        <v>0</v>
      </c>
      <c r="G32" s="42"/>
      <c r="H32" s="45"/>
      <c r="I32" s="12">
        <v>0</v>
      </c>
      <c r="J32" s="12"/>
      <c r="K32" s="54"/>
      <c r="L32" s="21"/>
      <c r="M32" s="21"/>
      <c r="N32" s="21"/>
      <c r="O32" s="19">
        <f t="shared" si="2"/>
        <v>0</v>
      </c>
      <c r="P32" s="20">
        <f t="shared" si="3"/>
        <v>0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46" s="1" customFormat="1" x14ac:dyDescent="0.2">
      <c r="A33" s="15" t="s">
        <v>25</v>
      </c>
      <c r="B33" s="16" t="s">
        <v>49</v>
      </c>
      <c r="C33" s="40"/>
      <c r="D33" s="12"/>
      <c r="E33" s="12">
        <v>0</v>
      </c>
      <c r="F33" s="12">
        <v>0</v>
      </c>
      <c r="G33" s="42"/>
      <c r="H33" s="45"/>
      <c r="I33" s="12">
        <v>0</v>
      </c>
      <c r="J33" s="12"/>
      <c r="K33" s="54"/>
      <c r="L33" s="21"/>
      <c r="M33" s="21"/>
      <c r="N33" s="21"/>
      <c r="O33" s="19">
        <f t="shared" si="2"/>
        <v>0</v>
      </c>
      <c r="P33" s="20">
        <f t="shared" si="3"/>
        <v>0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s="1" customFormat="1" x14ac:dyDescent="0.2">
      <c r="A34" s="15" t="s">
        <v>27</v>
      </c>
      <c r="B34" s="16" t="s">
        <v>50</v>
      </c>
      <c r="C34" s="40">
        <v>62</v>
      </c>
      <c r="D34" s="12"/>
      <c r="E34" s="12">
        <v>0</v>
      </c>
      <c r="F34" s="12">
        <v>0</v>
      </c>
      <c r="G34" s="42"/>
      <c r="H34" s="45"/>
      <c r="I34" s="12">
        <v>0</v>
      </c>
      <c r="J34" s="12"/>
      <c r="K34" s="54"/>
      <c r="L34" s="21"/>
      <c r="M34" s="21"/>
      <c r="N34" s="21"/>
      <c r="O34" s="19">
        <f t="shared" si="2"/>
        <v>62</v>
      </c>
      <c r="P34" s="20">
        <f t="shared" si="3"/>
        <v>0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46" s="1" customFormat="1" x14ac:dyDescent="0.2">
      <c r="A35" s="15" t="s">
        <v>29</v>
      </c>
      <c r="B35" s="16" t="s">
        <v>51</v>
      </c>
      <c r="C35" s="35"/>
      <c r="D35" s="32"/>
      <c r="E35" s="32">
        <v>0</v>
      </c>
      <c r="F35" s="32">
        <v>0</v>
      </c>
      <c r="G35" s="44"/>
      <c r="H35" s="32">
        <v>16</v>
      </c>
      <c r="I35" s="32">
        <v>0</v>
      </c>
      <c r="J35" s="32"/>
      <c r="K35" s="52"/>
      <c r="L35" s="21"/>
      <c r="M35" s="21"/>
      <c r="N35" s="21"/>
      <c r="O35" s="19">
        <f t="shared" si="2"/>
        <v>0</v>
      </c>
      <c r="P35" s="20">
        <f t="shared" si="3"/>
        <v>16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 s="1" customFormat="1" x14ac:dyDescent="0.2">
      <c r="A36" s="15" t="s">
        <v>31</v>
      </c>
      <c r="B36" s="16" t="s">
        <v>52</v>
      </c>
      <c r="C36" s="40"/>
      <c r="D36" s="12"/>
      <c r="E36" s="12">
        <v>0</v>
      </c>
      <c r="F36" s="12">
        <v>0</v>
      </c>
      <c r="G36" s="12"/>
      <c r="H36" s="12">
        <v>16</v>
      </c>
      <c r="I36" s="12">
        <v>0</v>
      </c>
      <c r="J36" s="12"/>
      <c r="K36" s="54"/>
      <c r="L36" s="21"/>
      <c r="M36" s="21"/>
      <c r="N36" s="21"/>
      <c r="O36" s="19">
        <f t="shared" si="2"/>
        <v>0</v>
      </c>
      <c r="P36" s="20">
        <f t="shared" si="3"/>
        <v>16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s="1" customFormat="1" x14ac:dyDescent="0.2">
      <c r="A37" s="15" t="s">
        <v>33</v>
      </c>
      <c r="B37" s="16" t="s">
        <v>53</v>
      </c>
      <c r="C37" s="40"/>
      <c r="E37" s="12">
        <v>0</v>
      </c>
      <c r="F37" s="12">
        <v>0</v>
      </c>
      <c r="G37" s="42"/>
      <c r="H37" s="12"/>
      <c r="I37" s="12">
        <v>0</v>
      </c>
      <c r="J37" s="12"/>
      <c r="K37" s="54"/>
      <c r="L37" s="21"/>
      <c r="M37" s="21"/>
      <c r="N37" s="21"/>
      <c r="O37" s="19">
        <f t="shared" si="2"/>
        <v>0</v>
      </c>
      <c r="P37" s="20">
        <f t="shared" si="3"/>
        <v>0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s="1" customFormat="1" x14ac:dyDescent="0.2">
      <c r="A38" s="15" t="s">
        <v>35</v>
      </c>
      <c r="B38" s="16" t="s">
        <v>54</v>
      </c>
      <c r="C38" s="40"/>
      <c r="D38" s="12"/>
      <c r="E38" s="12">
        <v>0</v>
      </c>
      <c r="F38" s="12">
        <v>0</v>
      </c>
      <c r="G38" s="42"/>
      <c r="H38" s="12"/>
      <c r="I38" s="12">
        <v>0</v>
      </c>
      <c r="J38" s="12"/>
      <c r="K38" s="54"/>
      <c r="L38" s="21"/>
      <c r="M38" s="21"/>
      <c r="N38" s="21"/>
      <c r="O38" s="19">
        <f t="shared" si="2"/>
        <v>0</v>
      </c>
      <c r="P38" s="20">
        <f t="shared" si="3"/>
        <v>0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 s="1" customFormat="1" x14ac:dyDescent="0.2">
      <c r="A39" s="10" t="s">
        <v>55</v>
      </c>
      <c r="B39" s="11" t="s">
        <v>56</v>
      </c>
      <c r="C39" s="40"/>
      <c r="D39" s="12"/>
      <c r="E39" s="12">
        <v>0</v>
      </c>
      <c r="F39" s="12">
        <v>0</v>
      </c>
      <c r="G39" s="42"/>
      <c r="H39" s="12"/>
      <c r="I39" s="12">
        <v>0</v>
      </c>
      <c r="J39" s="12"/>
      <c r="K39" s="54"/>
      <c r="L39" s="19"/>
      <c r="M39" s="19"/>
      <c r="N39" s="19"/>
      <c r="O39" s="19">
        <f t="shared" si="2"/>
        <v>0</v>
      </c>
      <c r="P39" s="20">
        <f t="shared" si="3"/>
        <v>0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1:46" s="1" customFormat="1" ht="25.5" x14ac:dyDescent="0.2">
      <c r="A40" s="10" t="s">
        <v>57</v>
      </c>
      <c r="B40" s="11" t="s">
        <v>58</v>
      </c>
      <c r="C40" s="40">
        <v>4025</v>
      </c>
      <c r="D40" s="12"/>
      <c r="E40" s="32">
        <v>1025</v>
      </c>
      <c r="F40" s="32">
        <v>0</v>
      </c>
      <c r="G40" s="12">
        <v>3744</v>
      </c>
      <c r="H40" s="12"/>
      <c r="I40" s="12">
        <v>323</v>
      </c>
      <c r="J40" s="12"/>
      <c r="K40" s="54">
        <v>12.298999999999999</v>
      </c>
      <c r="L40" s="19"/>
      <c r="M40" s="19"/>
      <c r="N40" s="19"/>
      <c r="O40" s="19">
        <f t="shared" si="2"/>
        <v>9129.2990000000009</v>
      </c>
      <c r="P40" s="20">
        <f t="shared" si="3"/>
        <v>0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s="1" customFormat="1" x14ac:dyDescent="0.2">
      <c r="A41" s="10" t="s">
        <v>59</v>
      </c>
      <c r="B41" s="11" t="s">
        <v>60</v>
      </c>
      <c r="C41" s="40"/>
      <c r="D41" s="12"/>
      <c r="E41" s="12">
        <v>0</v>
      </c>
      <c r="F41" s="12">
        <v>0</v>
      </c>
      <c r="G41" s="45"/>
      <c r="H41" s="12"/>
      <c r="I41" s="12">
        <v>0</v>
      </c>
      <c r="J41" s="12"/>
      <c r="K41" s="54"/>
      <c r="L41" s="19"/>
      <c r="M41" s="19"/>
      <c r="N41" s="19"/>
      <c r="O41" s="19">
        <f t="shared" si="2"/>
        <v>0</v>
      </c>
      <c r="P41" s="20">
        <f t="shared" si="3"/>
        <v>0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 s="1" customFormat="1" x14ac:dyDescent="0.2">
      <c r="A42" s="10" t="s">
        <v>61</v>
      </c>
      <c r="B42" s="11" t="s">
        <v>62</v>
      </c>
      <c r="C42" s="40"/>
      <c r="D42" s="12"/>
      <c r="E42" s="12">
        <v>0</v>
      </c>
      <c r="F42" s="12">
        <v>0</v>
      </c>
      <c r="G42" s="45"/>
      <c r="H42" s="12"/>
      <c r="I42" s="12">
        <v>0</v>
      </c>
      <c r="J42" s="12"/>
      <c r="K42" s="54"/>
      <c r="L42" s="19"/>
      <c r="M42" s="19"/>
      <c r="N42" s="19"/>
      <c r="O42" s="19">
        <f t="shared" si="2"/>
        <v>0</v>
      </c>
      <c r="P42" s="20">
        <f t="shared" si="3"/>
        <v>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46" s="1" customFormat="1" x14ac:dyDescent="0.2">
      <c r="A43" s="10" t="s">
        <v>63</v>
      </c>
      <c r="B43" s="11" t="s">
        <v>64</v>
      </c>
      <c r="C43" s="12"/>
      <c r="D43" s="12"/>
      <c r="E43" s="12">
        <v>0</v>
      </c>
      <c r="F43" s="12">
        <v>0</v>
      </c>
      <c r="G43" s="45"/>
      <c r="H43" s="12"/>
      <c r="I43" s="12">
        <v>0</v>
      </c>
      <c r="J43" s="12"/>
      <c r="K43" s="54"/>
      <c r="L43" s="19"/>
      <c r="M43" s="19"/>
      <c r="N43" s="19"/>
      <c r="O43" s="19">
        <f t="shared" si="2"/>
        <v>0</v>
      </c>
      <c r="P43" s="20">
        <f t="shared" si="3"/>
        <v>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 s="1" customFormat="1" x14ac:dyDescent="0.2">
      <c r="A44" s="10" t="s">
        <v>65</v>
      </c>
      <c r="B44" s="11" t="s">
        <v>66</v>
      </c>
      <c r="C44" s="12"/>
      <c r="D44" s="12"/>
      <c r="E44" s="12">
        <v>0</v>
      </c>
      <c r="F44" s="12">
        <v>0</v>
      </c>
      <c r="G44" s="45"/>
      <c r="H44" s="12"/>
      <c r="I44" s="12">
        <v>0</v>
      </c>
      <c r="J44" s="12"/>
      <c r="K44" s="54"/>
      <c r="L44" s="19"/>
      <c r="M44" s="19"/>
      <c r="N44" s="19"/>
      <c r="O44" s="19">
        <f t="shared" si="2"/>
        <v>0</v>
      </c>
      <c r="P44" s="20">
        <f t="shared" si="3"/>
        <v>0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46" s="1" customFormat="1" x14ac:dyDescent="0.2">
      <c r="A45" s="13" t="s">
        <v>67</v>
      </c>
      <c r="B45" s="14" t="s">
        <v>68</v>
      </c>
      <c r="C45" s="32">
        <f>C6+C12+C23+C29+C40</f>
        <v>35577</v>
      </c>
      <c r="D45" s="32">
        <f>D20</f>
        <v>28</v>
      </c>
      <c r="E45" s="32">
        <f t="shared" ref="E45:F45" si="11">E40+E4</f>
        <v>28508</v>
      </c>
      <c r="F45" s="32">
        <f t="shared" si="11"/>
        <v>32</v>
      </c>
      <c r="G45" s="35">
        <f>G40+G4</f>
        <v>16589</v>
      </c>
      <c r="H45" s="35">
        <f>H4</f>
        <v>16</v>
      </c>
      <c r="I45" s="35">
        <f>SUM(I4,I40,I39)</f>
        <v>3098</v>
      </c>
      <c r="J45" s="32"/>
      <c r="K45" s="56">
        <f>K4+K40</f>
        <v>8586.505000000001</v>
      </c>
      <c r="L45" s="23"/>
      <c r="M45" s="23"/>
      <c r="N45" s="23"/>
      <c r="O45" s="23">
        <f t="shared" si="2"/>
        <v>92358.505000000005</v>
      </c>
      <c r="P45" s="24">
        <f t="shared" si="3"/>
        <v>76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46" s="1" customFormat="1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s="1" customFormat="1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s="1" customFormat="1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3:4" x14ac:dyDescent="0.2">
      <c r="C49" s="4"/>
      <c r="D49" s="4"/>
    </row>
    <row r="74" spans="1:51" s="3" customFormat="1" x14ac:dyDescent="0.2">
      <c r="A74" s="6" t="s">
        <v>69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</row>
    <row r="75" spans="1:51" s="3" customFormat="1" x14ac:dyDescent="0.2">
      <c r="A75" s="6" t="s">
        <v>70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</row>
    <row r="76" spans="1:51" s="3" customFormat="1" x14ac:dyDescent="0.2">
      <c r="A76" s="6" t="s">
        <v>71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</row>
    <row r="77" spans="1:51" s="3" customFormat="1" x14ac:dyDescent="0.2">
      <c r="A77" s="6" t="s">
        <v>72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</row>
    <row r="78" spans="1:51" s="3" customFormat="1" x14ac:dyDescent="0.2">
      <c r="A78" s="6" t="s">
        <v>73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</row>
    <row r="79" spans="1:51" s="3" customFormat="1" x14ac:dyDescent="0.2">
      <c r="A79" s="6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</row>
    <row r="80" spans="1:51" s="3" customFormat="1" x14ac:dyDescent="0.2">
      <c r="A80" s="6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</row>
    <row r="81" spans="1:51" s="3" customFormat="1" x14ac:dyDescent="0.2">
      <c r="A81" s="6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</row>
    <row r="82" spans="1:51" s="3" customFormat="1" x14ac:dyDescent="0.2">
      <c r="A82" s="6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</row>
    <row r="83" spans="1:51" s="3" customFormat="1" x14ac:dyDescent="0.2">
      <c r="A83" s="6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</row>
    <row r="84" spans="1:51" s="3" customFormat="1" x14ac:dyDescent="0.2">
      <c r="A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</row>
    <row r="85" spans="1:51" s="3" customFormat="1" x14ac:dyDescent="0.2">
      <c r="A85" s="6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</row>
    <row r="86" spans="1:51" s="3" customFormat="1" x14ac:dyDescent="0.2">
      <c r="A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</row>
    <row r="87" spans="1:51" s="3" customFormat="1" x14ac:dyDescent="0.2">
      <c r="A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</row>
    <row r="88" spans="1:51" s="3" customFormat="1" x14ac:dyDescent="0.2">
      <c r="A88" s="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</row>
    <row r="89" spans="1:51" s="3" customFormat="1" x14ac:dyDescent="0.2">
      <c r="A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</row>
    <row r="90" spans="1:51" s="3" customFormat="1" x14ac:dyDescent="0.2">
      <c r="A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</row>
    <row r="91" spans="1:51" s="3" customFormat="1" x14ac:dyDescent="0.2">
      <c r="A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</row>
    <row r="92" spans="1:51" s="3" customFormat="1" x14ac:dyDescent="0.2">
      <c r="A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</row>
    <row r="93" spans="1:51" s="3" customFormat="1" x14ac:dyDescent="0.2">
      <c r="A93" s="6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</row>
    <row r="94" spans="1:51" s="3" customFormat="1" x14ac:dyDescent="0.2">
      <c r="A94" s="6">
        <v>2020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</row>
    <row r="95" spans="1:51" s="3" customFormat="1" x14ac:dyDescent="0.2">
      <c r="A95" s="6">
        <v>2021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</row>
    <row r="96" spans="1:51" s="3" customFormat="1" x14ac:dyDescent="0.2">
      <c r="A96" s="6">
        <v>2022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</row>
    <row r="97" spans="1:51" s="3" customFormat="1" x14ac:dyDescent="0.2">
      <c r="A97" s="6">
        <v>2023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</row>
    <row r="98" spans="1:51" s="3" customFormat="1" x14ac:dyDescent="0.2">
      <c r="A98" s="6">
        <v>2024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</row>
    <row r="99" spans="1:51" s="3" customFormat="1" x14ac:dyDescent="0.2">
      <c r="A99" s="6">
        <v>2025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</row>
    <row r="100" spans="1:51" s="3" customFormat="1" x14ac:dyDescent="0.2">
      <c r="A100" s="6">
        <v>2026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</row>
    <row r="101" spans="1:51" s="3" customFormat="1" x14ac:dyDescent="0.2">
      <c r="A101" s="6">
        <v>2027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</row>
    <row r="102" spans="1:51" s="3" customFormat="1" x14ac:dyDescent="0.2">
      <c r="A102" s="6">
        <v>2028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</row>
    <row r="103" spans="1:51" s="3" customFormat="1" x14ac:dyDescent="0.2">
      <c r="A103" s="6">
        <v>2029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</row>
    <row r="104" spans="1:51" s="3" customFormat="1" x14ac:dyDescent="0.2">
      <c r="A104" s="6">
        <v>2030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</row>
    <row r="105" spans="1:51" s="3" customFormat="1" x14ac:dyDescent="0.2">
      <c r="A105" s="6">
        <v>2031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</row>
    <row r="106" spans="1:51" s="3" customFormat="1" x14ac:dyDescent="0.2">
      <c r="A106" s="6">
        <v>2032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</row>
    <row r="107" spans="1:51" s="3" customFormat="1" x14ac:dyDescent="0.2">
      <c r="A107" s="6">
        <v>2033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</row>
    <row r="108" spans="1:51" s="3" customFormat="1" x14ac:dyDescent="0.2">
      <c r="A108" s="6">
        <v>2034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</row>
    <row r="109" spans="1:51" s="3" customFormat="1" x14ac:dyDescent="0.2">
      <c r="A109" s="6">
        <v>2035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</row>
    <row r="110" spans="1:51" s="3" customFormat="1" x14ac:dyDescent="0.2">
      <c r="A110" s="6">
        <v>2036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</row>
    <row r="111" spans="1:51" s="3" customFormat="1" x14ac:dyDescent="0.2">
      <c r="A111" s="6">
        <v>2037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</row>
    <row r="112" spans="1:51" s="3" customFormat="1" x14ac:dyDescent="0.2">
      <c r="A112" s="6">
        <v>2038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</row>
    <row r="113" spans="1:51" s="3" customFormat="1" x14ac:dyDescent="0.2">
      <c r="A113" s="6">
        <v>2039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</row>
    <row r="114" spans="1:51" s="3" customFormat="1" x14ac:dyDescent="0.2">
      <c r="A114" s="6">
        <v>2040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</row>
    <row r="115" spans="1:51" s="3" customFormat="1" x14ac:dyDescent="0.2">
      <c r="A115" s="6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</row>
    <row r="116" spans="1:51" s="3" customFormat="1" x14ac:dyDescent="0.2">
      <c r="A116" s="6" t="s">
        <v>74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</row>
    <row r="117" spans="1:51" s="3" customFormat="1" x14ac:dyDescent="0.2">
      <c r="A117" s="6" t="s">
        <v>75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</row>
    <row r="118" spans="1:51" s="3" customFormat="1" x14ac:dyDescent="0.2">
      <c r="A118" s="6" t="s">
        <v>76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</row>
    <row r="119" spans="1:51" s="3" customFormat="1" x14ac:dyDescent="0.2">
      <c r="A119" s="6" t="s">
        <v>0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</row>
    <row r="120" spans="1:51" s="3" customFormat="1" x14ac:dyDescent="0.2">
      <c r="A120" s="6" t="s">
        <v>77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</row>
    <row r="121" spans="1:51" s="3" customFormat="1" x14ac:dyDescent="0.2">
      <c r="A121" s="6" t="s">
        <v>78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</row>
    <row r="122" spans="1:51" s="3" customFormat="1" x14ac:dyDescent="0.2">
      <c r="A122" s="6" t="s">
        <v>79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</row>
    <row r="123" spans="1:51" s="3" customFormat="1" x14ac:dyDescent="0.2">
      <c r="A123" s="6" t="s">
        <v>80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</row>
    <row r="124" spans="1:51" s="3" customFormat="1" x14ac:dyDescent="0.2">
      <c r="A124" s="6" t="s">
        <v>81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</row>
    <row r="125" spans="1:51" s="3" customFormat="1" x14ac:dyDescent="0.2">
      <c r="A125" s="6" t="s">
        <v>82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</row>
    <row r="126" spans="1:51" s="3" customFormat="1" x14ac:dyDescent="0.2">
      <c r="A126" s="6" t="s">
        <v>83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</row>
    <row r="127" spans="1:51" s="3" customFormat="1" x14ac:dyDescent="0.2">
      <c r="A127" s="6" t="s">
        <v>84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</row>
  </sheetData>
  <mergeCells count="7">
    <mergeCell ref="O2:P2"/>
    <mergeCell ref="C2:D2"/>
    <mergeCell ref="E2:F2"/>
    <mergeCell ref="G2:H2"/>
    <mergeCell ref="I2:J2"/>
    <mergeCell ref="K2:L2"/>
    <mergeCell ref="M2:N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1" manualBreakCount="1">
    <brk id="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47855-642A-4D87-BD82-E84E8FE38F80}">
  <dimension ref="A1:AY127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:H45"/>
    </sheetView>
  </sheetViews>
  <sheetFormatPr defaultColWidth="9.140625" defaultRowHeight="12.75" x14ac:dyDescent="0.2"/>
  <cols>
    <col min="1" max="1" width="40.85546875" style="3" customWidth="1"/>
    <col min="2" max="2" width="11.85546875" style="3" customWidth="1"/>
    <col min="3" max="4" width="15.42578125" style="3" customWidth="1"/>
    <col min="5" max="16" width="15.42578125" style="5" customWidth="1"/>
    <col min="17" max="16384" width="9.140625" style="5"/>
  </cols>
  <sheetData>
    <row r="1" spans="1:46" x14ac:dyDescent="0.2">
      <c r="A1" s="18" t="s">
        <v>95</v>
      </c>
    </row>
    <row r="2" spans="1:46" s="7" customFormat="1" ht="15" customHeight="1" x14ac:dyDescent="0.25">
      <c r="A2" s="8"/>
      <c r="B2" s="9"/>
      <c r="C2" s="63" t="s">
        <v>69</v>
      </c>
      <c r="D2" s="63"/>
      <c r="E2" s="63" t="s">
        <v>70</v>
      </c>
      <c r="F2" s="63"/>
      <c r="G2" s="63" t="s">
        <v>71</v>
      </c>
      <c r="H2" s="63"/>
      <c r="I2" s="63" t="s">
        <v>72</v>
      </c>
      <c r="J2" s="63"/>
      <c r="K2" s="63" t="s">
        <v>73</v>
      </c>
      <c r="L2" s="63"/>
      <c r="M2" s="65" t="s">
        <v>89</v>
      </c>
      <c r="N2" s="66"/>
      <c r="O2" s="63" t="s">
        <v>85</v>
      </c>
      <c r="P2" s="64"/>
    </row>
    <row r="3" spans="1:46" s="7" customFormat="1" x14ac:dyDescent="0.25">
      <c r="A3" s="25"/>
      <c r="B3" s="26"/>
      <c r="C3" s="26" t="s">
        <v>86</v>
      </c>
      <c r="D3" s="26" t="s">
        <v>87</v>
      </c>
      <c r="E3" s="26" t="s">
        <v>86</v>
      </c>
      <c r="F3" s="26" t="s">
        <v>87</v>
      </c>
      <c r="G3" s="26" t="s">
        <v>86</v>
      </c>
      <c r="H3" s="26" t="s">
        <v>87</v>
      </c>
      <c r="I3" s="26" t="s">
        <v>86</v>
      </c>
      <c r="J3" s="26" t="s">
        <v>87</v>
      </c>
      <c r="K3" s="26" t="s">
        <v>86</v>
      </c>
      <c r="L3" s="26" t="s">
        <v>87</v>
      </c>
      <c r="M3" s="26" t="s">
        <v>86</v>
      </c>
      <c r="N3" s="26" t="s">
        <v>87</v>
      </c>
      <c r="O3" s="26" t="s">
        <v>86</v>
      </c>
      <c r="P3" s="27" t="s">
        <v>87</v>
      </c>
    </row>
    <row r="4" spans="1:46" s="1" customFormat="1" x14ac:dyDescent="0.2">
      <c r="A4" s="10" t="s">
        <v>1</v>
      </c>
      <c r="B4" s="11" t="s">
        <v>2</v>
      </c>
      <c r="C4" s="57">
        <f t="shared" ref="C4:D4" si="0">C5+C22</f>
        <v>24309</v>
      </c>
      <c r="D4" s="57">
        <f t="shared" si="0"/>
        <v>28</v>
      </c>
      <c r="E4" s="32">
        <v>24538</v>
      </c>
      <c r="F4" s="32">
        <v>0</v>
      </c>
      <c r="G4" s="32">
        <f t="shared" ref="G4:H4" si="1">G5+G22</f>
        <v>5934</v>
      </c>
      <c r="H4" s="32">
        <f t="shared" si="1"/>
        <v>16</v>
      </c>
      <c r="I4" s="49">
        <f>SUM(I5,I22,I29)</f>
        <v>3122</v>
      </c>
      <c r="J4" s="32"/>
      <c r="K4" s="54"/>
      <c r="L4" s="19"/>
      <c r="M4" s="19"/>
      <c r="N4" s="19"/>
      <c r="O4" s="19">
        <f>C4+E4+G4+I4+K4+M4</f>
        <v>57903</v>
      </c>
      <c r="P4" s="20">
        <f>D4+F4+H4+J4+L4+N4</f>
        <v>44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s="2" customFormat="1" x14ac:dyDescent="0.2">
      <c r="A5" s="10" t="s">
        <v>3</v>
      </c>
      <c r="B5" s="11" t="s">
        <v>4</v>
      </c>
      <c r="C5" s="57">
        <f>C6+C12+C18</f>
        <v>20461</v>
      </c>
      <c r="D5" s="57">
        <f>D6+D12+D18</f>
        <v>28</v>
      </c>
      <c r="E5" s="32">
        <v>24054</v>
      </c>
      <c r="F5" s="32">
        <v>0</v>
      </c>
      <c r="G5" s="32">
        <f t="shared" ref="G5:H5" si="2">SUM(G6,G18,G12)</f>
        <v>4664</v>
      </c>
      <c r="H5" s="32">
        <f t="shared" si="2"/>
        <v>0</v>
      </c>
      <c r="I5" s="49">
        <f>SUM(I12,I6)</f>
        <v>1319</v>
      </c>
      <c r="J5" s="32"/>
      <c r="K5" s="54"/>
      <c r="L5" s="19"/>
      <c r="M5" s="19"/>
      <c r="N5" s="19"/>
      <c r="O5" s="19">
        <f t="shared" ref="O5:O45" si="3">C5+E5+G5+I5+K5+M5</f>
        <v>50498</v>
      </c>
      <c r="P5" s="20">
        <f t="shared" ref="P5:P45" si="4">D5+F5+H5+J5+L5+N5</f>
        <v>28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1:46" s="1" customFormat="1" x14ac:dyDescent="0.2">
      <c r="A6" s="15" t="s">
        <v>5</v>
      </c>
      <c r="B6" s="16" t="s">
        <v>6</v>
      </c>
      <c r="C6" s="57">
        <f t="shared" ref="C6:D6" si="5">SUM(C7:C11)</f>
        <v>20120</v>
      </c>
      <c r="D6" s="57">
        <f t="shared" si="5"/>
        <v>0</v>
      </c>
      <c r="E6" s="32">
        <v>17825</v>
      </c>
      <c r="F6" s="32">
        <v>0</v>
      </c>
      <c r="G6" s="32">
        <f t="shared" ref="G6:H6" si="6">SUM(G7:G11)</f>
        <v>4304</v>
      </c>
      <c r="H6" s="32">
        <f t="shared" si="6"/>
        <v>0</v>
      </c>
      <c r="I6" s="32">
        <f t="shared" ref="I6" si="7">SUM(I7:I11)</f>
        <v>1301</v>
      </c>
      <c r="J6" s="32"/>
      <c r="K6" s="54"/>
      <c r="L6" s="21"/>
      <c r="M6" s="21"/>
      <c r="N6" s="21"/>
      <c r="O6" s="19">
        <f t="shared" si="3"/>
        <v>43550</v>
      </c>
      <c r="P6" s="20">
        <f t="shared" si="4"/>
        <v>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s="1" customFormat="1" x14ac:dyDescent="0.2">
      <c r="A7" s="15" t="s">
        <v>7</v>
      </c>
      <c r="B7" s="16" t="s">
        <v>8</v>
      </c>
      <c r="C7" s="40">
        <v>17902</v>
      </c>
      <c r="D7" s="12"/>
      <c r="E7" s="12">
        <v>11692</v>
      </c>
      <c r="F7" s="12">
        <v>0</v>
      </c>
      <c r="G7" s="12">
        <v>4304</v>
      </c>
      <c r="H7" s="12"/>
      <c r="I7" s="12">
        <v>1261</v>
      </c>
      <c r="J7" s="12"/>
      <c r="K7" s="54"/>
      <c r="L7" s="21"/>
      <c r="M7" s="21"/>
      <c r="N7" s="21"/>
      <c r="O7" s="19">
        <f t="shared" si="3"/>
        <v>35159</v>
      </c>
      <c r="P7" s="20">
        <f t="shared" si="4"/>
        <v>0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46" s="1" customFormat="1" x14ac:dyDescent="0.2">
      <c r="A8" s="15" t="s">
        <v>9</v>
      </c>
      <c r="B8" s="16" t="s">
        <v>10</v>
      </c>
      <c r="C8" s="40"/>
      <c r="D8" s="12"/>
      <c r="E8" s="12">
        <v>0</v>
      </c>
      <c r="F8" s="12">
        <v>0</v>
      </c>
      <c r="G8" s="45"/>
      <c r="H8" s="12"/>
      <c r="I8" s="12">
        <v>0</v>
      </c>
      <c r="J8" s="12"/>
      <c r="K8" s="54"/>
      <c r="L8" s="21"/>
      <c r="M8" s="21"/>
      <c r="N8" s="21"/>
      <c r="O8" s="19">
        <f t="shared" si="3"/>
        <v>0</v>
      </c>
      <c r="P8" s="20">
        <f t="shared" si="4"/>
        <v>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s="1" customFormat="1" x14ac:dyDescent="0.2">
      <c r="A9" s="15" t="s">
        <v>11</v>
      </c>
      <c r="B9" s="16" t="s">
        <v>12</v>
      </c>
      <c r="C9" s="40">
        <v>2218</v>
      </c>
      <c r="D9" s="12"/>
      <c r="E9" s="12">
        <v>429</v>
      </c>
      <c r="F9" s="12">
        <v>0</v>
      </c>
      <c r="G9" s="12"/>
      <c r="H9" s="12"/>
      <c r="I9" s="12">
        <v>0</v>
      </c>
      <c r="J9" s="12"/>
      <c r="K9" s="54"/>
      <c r="L9" s="21"/>
      <c r="M9" s="21"/>
      <c r="N9" s="21"/>
      <c r="O9" s="19">
        <f t="shared" si="3"/>
        <v>2647</v>
      </c>
      <c r="P9" s="20">
        <f t="shared" si="4"/>
        <v>0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6" s="1" customFormat="1" x14ac:dyDescent="0.2">
      <c r="A10" s="15" t="s">
        <v>13</v>
      </c>
      <c r="B10" s="16" t="s">
        <v>14</v>
      </c>
      <c r="C10" s="40"/>
      <c r="D10" s="12"/>
      <c r="E10" s="12">
        <v>5704</v>
      </c>
      <c r="F10" s="12">
        <v>0</v>
      </c>
      <c r="G10" s="45"/>
      <c r="H10" s="12"/>
      <c r="I10" s="12">
        <v>40</v>
      </c>
      <c r="J10" s="12"/>
      <c r="K10" s="54"/>
      <c r="L10" s="21"/>
      <c r="M10" s="21"/>
      <c r="N10" s="21"/>
      <c r="O10" s="19">
        <f t="shared" si="3"/>
        <v>5744</v>
      </c>
      <c r="P10" s="20">
        <f t="shared" si="4"/>
        <v>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s="1" customFormat="1" x14ac:dyDescent="0.2">
      <c r="A11" s="15" t="s">
        <v>15</v>
      </c>
      <c r="B11" s="16" t="s">
        <v>16</v>
      </c>
      <c r="C11" s="40"/>
      <c r="D11" s="12"/>
      <c r="E11" s="12">
        <v>0</v>
      </c>
      <c r="F11" s="12">
        <v>0</v>
      </c>
      <c r="G11" s="45"/>
      <c r="H11" s="12"/>
      <c r="I11" s="12">
        <v>0</v>
      </c>
      <c r="J11" s="12"/>
      <c r="K11" s="54"/>
      <c r="L11" s="21"/>
      <c r="M11" s="21"/>
      <c r="N11" s="21"/>
      <c r="O11" s="19">
        <f t="shared" si="3"/>
        <v>0</v>
      </c>
      <c r="P11" s="20">
        <f t="shared" si="4"/>
        <v>0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s="1" customFormat="1" x14ac:dyDescent="0.2">
      <c r="A12" s="15" t="s">
        <v>17</v>
      </c>
      <c r="B12" s="16" t="s">
        <v>18</v>
      </c>
      <c r="C12" s="35">
        <f>SUM(C13:C17)</f>
        <v>341</v>
      </c>
      <c r="D12" s="35">
        <f t="shared" ref="D12" si="8">SUM(D13:D17)</f>
        <v>0</v>
      </c>
      <c r="E12" s="32">
        <v>6229</v>
      </c>
      <c r="F12" s="32">
        <v>0</v>
      </c>
      <c r="G12" s="41">
        <f t="shared" ref="G12:H12" si="9">SUM(G13:G17)</f>
        <v>360</v>
      </c>
      <c r="H12" s="41">
        <f t="shared" si="9"/>
        <v>0</v>
      </c>
      <c r="I12" s="51">
        <f>SUM(I13:I17)</f>
        <v>18</v>
      </c>
      <c r="J12" s="32"/>
      <c r="K12" s="54"/>
      <c r="L12" s="21"/>
      <c r="M12" s="21"/>
      <c r="N12" s="21"/>
      <c r="O12" s="19">
        <f t="shared" si="3"/>
        <v>6948</v>
      </c>
      <c r="P12" s="20">
        <f t="shared" si="4"/>
        <v>0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s="1" customFormat="1" x14ac:dyDescent="0.2">
      <c r="A13" s="15" t="s">
        <v>19</v>
      </c>
      <c r="B13" s="16" t="s">
        <v>20</v>
      </c>
      <c r="C13" s="40"/>
      <c r="D13" s="40"/>
      <c r="E13" s="12">
        <v>5578</v>
      </c>
      <c r="F13" s="12">
        <v>0</v>
      </c>
      <c r="G13" s="45"/>
      <c r="H13" s="12"/>
      <c r="I13" s="12">
        <v>0</v>
      </c>
      <c r="J13" s="12"/>
      <c r="K13" s="54"/>
      <c r="L13" s="21"/>
      <c r="M13" s="21"/>
      <c r="N13" s="21"/>
      <c r="O13" s="19">
        <f t="shared" si="3"/>
        <v>5578</v>
      </c>
      <c r="P13" s="20">
        <f t="shared" si="4"/>
        <v>0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s="1" customFormat="1" x14ac:dyDescent="0.2">
      <c r="A14" s="15" t="s">
        <v>21</v>
      </c>
      <c r="B14" s="16" t="s">
        <v>22</v>
      </c>
      <c r="C14" s="40">
        <v>271</v>
      </c>
      <c r="D14" s="40"/>
      <c r="E14" s="12">
        <v>651</v>
      </c>
      <c r="F14" s="12">
        <v>0</v>
      </c>
      <c r="G14" s="12">
        <v>230</v>
      </c>
      <c r="H14" s="12"/>
      <c r="I14" s="12">
        <v>18</v>
      </c>
      <c r="J14" s="12"/>
      <c r="K14" s="54"/>
      <c r="L14" s="21"/>
      <c r="M14" s="21"/>
      <c r="N14" s="21"/>
      <c r="O14" s="19">
        <f t="shared" si="3"/>
        <v>1170</v>
      </c>
      <c r="P14" s="20">
        <f t="shared" si="4"/>
        <v>0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s="1" customFormat="1" x14ac:dyDescent="0.2">
      <c r="A15" s="15" t="s">
        <v>23</v>
      </c>
      <c r="B15" s="16" t="s">
        <v>24</v>
      </c>
      <c r="C15" s="40"/>
      <c r="D15" s="40"/>
      <c r="E15" s="12">
        <v>0</v>
      </c>
      <c r="F15" s="12">
        <v>0</v>
      </c>
      <c r="G15" s="45"/>
      <c r="H15" s="12"/>
      <c r="I15" s="12">
        <v>0</v>
      </c>
      <c r="J15" s="12"/>
      <c r="K15" s="54"/>
      <c r="L15" s="21"/>
      <c r="M15" s="21"/>
      <c r="N15" s="21"/>
      <c r="O15" s="19">
        <f t="shared" si="3"/>
        <v>0</v>
      </c>
      <c r="P15" s="20">
        <f t="shared" si="4"/>
        <v>0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1:46" s="1" customFormat="1" x14ac:dyDescent="0.2">
      <c r="A16" s="15" t="s">
        <v>25</v>
      </c>
      <c r="B16" s="16" t="s">
        <v>26</v>
      </c>
      <c r="C16" s="40"/>
      <c r="D16" s="40"/>
      <c r="E16" s="12">
        <v>0</v>
      </c>
      <c r="F16" s="12">
        <v>0</v>
      </c>
      <c r="G16" s="45"/>
      <c r="H16" s="12"/>
      <c r="I16" s="12">
        <v>0</v>
      </c>
      <c r="J16" s="12"/>
      <c r="K16" s="54"/>
      <c r="L16" s="21"/>
      <c r="M16" s="21"/>
      <c r="N16" s="21"/>
      <c r="O16" s="19">
        <f t="shared" si="3"/>
        <v>0</v>
      </c>
      <c r="P16" s="20">
        <f t="shared" si="4"/>
        <v>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s="1" customFormat="1" x14ac:dyDescent="0.2">
      <c r="A17" s="15" t="s">
        <v>27</v>
      </c>
      <c r="B17" s="16" t="s">
        <v>28</v>
      </c>
      <c r="C17" s="40">
        <v>70</v>
      </c>
      <c r="D17" s="40"/>
      <c r="E17" s="12">
        <v>0</v>
      </c>
      <c r="F17" s="12">
        <v>0</v>
      </c>
      <c r="G17" s="12">
        <v>130</v>
      </c>
      <c r="H17" s="12"/>
      <c r="I17" s="12">
        <v>0</v>
      </c>
      <c r="J17" s="12"/>
      <c r="K17" s="54"/>
      <c r="L17" s="21"/>
      <c r="M17" s="21"/>
      <c r="N17" s="21"/>
      <c r="O17" s="19">
        <f t="shared" si="3"/>
        <v>200</v>
      </c>
      <c r="P17" s="20">
        <f t="shared" si="4"/>
        <v>0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46" s="1" customFormat="1" x14ac:dyDescent="0.2">
      <c r="A18" s="15" t="s">
        <v>29</v>
      </c>
      <c r="B18" s="16" t="s">
        <v>30</v>
      </c>
      <c r="C18" s="35">
        <f t="shared" ref="C18:D18" si="10">SUM(C19:C21)</f>
        <v>0</v>
      </c>
      <c r="D18" s="35">
        <f t="shared" si="10"/>
        <v>28</v>
      </c>
      <c r="E18" s="32">
        <v>0</v>
      </c>
      <c r="F18" s="32">
        <v>0</v>
      </c>
      <c r="G18" s="32">
        <f t="shared" ref="G18:H18" si="11">SUM(G19:G21)</f>
        <v>0</v>
      </c>
      <c r="H18" s="32">
        <f t="shared" si="11"/>
        <v>0</v>
      </c>
      <c r="I18" s="32">
        <v>0</v>
      </c>
      <c r="J18" s="32"/>
      <c r="K18" s="54"/>
      <c r="L18" s="21"/>
      <c r="M18" s="21"/>
      <c r="N18" s="21"/>
      <c r="O18" s="19">
        <f t="shared" si="3"/>
        <v>0</v>
      </c>
      <c r="P18" s="20">
        <f t="shared" si="4"/>
        <v>28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s="1" customFormat="1" x14ac:dyDescent="0.2">
      <c r="A19" s="15" t="s">
        <v>31</v>
      </c>
      <c r="B19" s="16" t="s">
        <v>32</v>
      </c>
      <c r="C19" s="40"/>
      <c r="D19" s="40"/>
      <c r="E19" s="12">
        <v>0</v>
      </c>
      <c r="F19" s="12">
        <v>0</v>
      </c>
      <c r="G19" s="45"/>
      <c r="H19" s="12"/>
      <c r="I19" s="12">
        <v>0</v>
      </c>
      <c r="J19" s="12"/>
      <c r="K19" s="54"/>
      <c r="L19" s="21"/>
      <c r="M19" s="21"/>
      <c r="N19" s="21"/>
      <c r="O19" s="19">
        <f t="shared" si="3"/>
        <v>0</v>
      </c>
      <c r="P19" s="20">
        <f t="shared" si="4"/>
        <v>0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46" s="1" customFormat="1" x14ac:dyDescent="0.2">
      <c r="A20" s="15" t="s">
        <v>33</v>
      </c>
      <c r="B20" s="16" t="s">
        <v>34</v>
      </c>
      <c r="C20" s="40"/>
      <c r="D20" s="12">
        <v>28</v>
      </c>
      <c r="E20" s="12">
        <v>0</v>
      </c>
      <c r="F20" s="12">
        <v>0</v>
      </c>
      <c r="G20" s="45"/>
      <c r="H20" s="12"/>
      <c r="I20" s="12">
        <v>0</v>
      </c>
      <c r="J20" s="12"/>
      <c r="K20" s="54"/>
      <c r="L20" s="21"/>
      <c r="M20" s="21"/>
      <c r="N20" s="21"/>
      <c r="O20" s="19">
        <f t="shared" si="3"/>
        <v>0</v>
      </c>
      <c r="P20" s="20">
        <f t="shared" si="4"/>
        <v>28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  <row r="21" spans="1:46" s="1" customFormat="1" x14ac:dyDescent="0.2">
      <c r="A21" s="15" t="s">
        <v>35</v>
      </c>
      <c r="B21" s="16" t="s">
        <v>36</v>
      </c>
      <c r="C21" s="40"/>
      <c r="D21" s="40"/>
      <c r="E21" s="12">
        <v>0</v>
      </c>
      <c r="F21" s="12">
        <v>0</v>
      </c>
      <c r="G21" s="45"/>
      <c r="H21" s="12"/>
      <c r="I21" s="12">
        <v>0</v>
      </c>
      <c r="J21" s="12"/>
      <c r="K21" s="54"/>
      <c r="L21" s="21"/>
      <c r="M21" s="21"/>
      <c r="N21" s="21"/>
      <c r="O21" s="19">
        <f t="shared" si="3"/>
        <v>0</v>
      </c>
      <c r="P21" s="20">
        <f t="shared" si="4"/>
        <v>0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46" s="2" customFormat="1" x14ac:dyDescent="0.2">
      <c r="A22" s="10" t="s">
        <v>37</v>
      </c>
      <c r="B22" s="11" t="s">
        <v>38</v>
      </c>
      <c r="C22" s="32">
        <f t="shared" ref="C22:D22" si="12">C23+C29+C35</f>
        <v>3848</v>
      </c>
      <c r="D22" s="32">
        <f t="shared" si="12"/>
        <v>0</v>
      </c>
      <c r="E22" s="32">
        <v>484</v>
      </c>
      <c r="F22" s="32">
        <v>0</v>
      </c>
      <c r="G22" s="32">
        <f t="shared" ref="G22:H22" si="13">SUM(G23,G29,G35)</f>
        <v>1270</v>
      </c>
      <c r="H22" s="32">
        <f t="shared" si="13"/>
        <v>16</v>
      </c>
      <c r="I22" s="35">
        <f>SUM(I23,I35)</f>
        <v>1501</v>
      </c>
      <c r="J22" s="35"/>
      <c r="K22" s="54"/>
      <c r="L22" s="19"/>
      <c r="M22" s="19"/>
      <c r="N22" s="19"/>
      <c r="O22" s="19">
        <f t="shared" si="3"/>
        <v>7103</v>
      </c>
      <c r="P22" s="20">
        <f t="shared" si="4"/>
        <v>16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46" s="1" customFormat="1" x14ac:dyDescent="0.2">
      <c r="A23" s="15" t="s">
        <v>5</v>
      </c>
      <c r="B23" s="16" t="s">
        <v>39</v>
      </c>
      <c r="C23" s="35">
        <f>SUM(C24:C28)</f>
        <v>3734</v>
      </c>
      <c r="D23" s="35">
        <f t="shared" ref="D23" si="14">SUM(D24:D28)</f>
        <v>0</v>
      </c>
      <c r="E23" s="32">
        <v>484</v>
      </c>
      <c r="F23" s="32">
        <v>0</v>
      </c>
      <c r="G23" s="32">
        <f t="shared" ref="G23:H23" si="15">SUM(G24:G28)</f>
        <v>1270</v>
      </c>
      <c r="H23" s="32">
        <f t="shared" si="15"/>
        <v>0</v>
      </c>
      <c r="I23" s="35">
        <f t="shared" ref="I23" si="16">SUM(I24:I28)</f>
        <v>1501</v>
      </c>
      <c r="J23" s="32"/>
      <c r="K23" s="54"/>
      <c r="L23" s="21"/>
      <c r="M23" s="21"/>
      <c r="N23" s="21"/>
      <c r="O23" s="19">
        <f t="shared" si="3"/>
        <v>6989</v>
      </c>
      <c r="P23" s="20">
        <f t="shared" si="4"/>
        <v>0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</row>
    <row r="24" spans="1:46" s="1" customFormat="1" x14ac:dyDescent="0.2">
      <c r="A24" s="15" t="s">
        <v>7</v>
      </c>
      <c r="B24" s="16" t="s">
        <v>40</v>
      </c>
      <c r="C24" s="40"/>
      <c r="D24" s="12"/>
      <c r="E24" s="12">
        <v>0</v>
      </c>
      <c r="F24" s="12">
        <v>0</v>
      </c>
      <c r="G24" s="45"/>
      <c r="H24" s="12"/>
      <c r="I24" s="12">
        <v>0</v>
      </c>
      <c r="J24" s="12"/>
      <c r="K24" s="54"/>
      <c r="L24" s="21"/>
      <c r="M24" s="21"/>
      <c r="N24" s="21"/>
      <c r="O24" s="19">
        <f t="shared" si="3"/>
        <v>0</v>
      </c>
      <c r="P24" s="20">
        <f t="shared" si="4"/>
        <v>0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</row>
    <row r="25" spans="1:46" s="1" customFormat="1" x14ac:dyDescent="0.2">
      <c r="A25" s="15" t="s">
        <v>9</v>
      </c>
      <c r="B25" s="16" t="s">
        <v>41</v>
      </c>
      <c r="C25" s="40">
        <v>3734</v>
      </c>
      <c r="D25" s="12"/>
      <c r="E25" s="12">
        <v>484</v>
      </c>
      <c r="F25" s="12">
        <v>0</v>
      </c>
      <c r="G25" s="12">
        <v>1270</v>
      </c>
      <c r="H25" s="12"/>
      <c r="I25" s="12">
        <v>1501</v>
      </c>
      <c r="J25" s="12"/>
      <c r="K25" s="54"/>
      <c r="L25" s="21"/>
      <c r="M25" s="21"/>
      <c r="N25" s="21"/>
      <c r="O25" s="19">
        <f t="shared" si="3"/>
        <v>6989</v>
      </c>
      <c r="P25" s="20">
        <f t="shared" si="4"/>
        <v>0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</row>
    <row r="26" spans="1:46" s="1" customFormat="1" x14ac:dyDescent="0.2">
      <c r="A26" s="15" t="s">
        <v>11</v>
      </c>
      <c r="B26" s="16" t="s">
        <v>42</v>
      </c>
      <c r="C26" s="40"/>
      <c r="D26" s="12"/>
      <c r="E26" s="12">
        <v>0</v>
      </c>
      <c r="F26" s="12">
        <v>0</v>
      </c>
      <c r="G26" s="45"/>
      <c r="H26" s="12"/>
      <c r="I26" s="12">
        <v>0</v>
      </c>
      <c r="J26" s="12"/>
      <c r="K26" s="54"/>
      <c r="L26" s="21"/>
      <c r="M26" s="21"/>
      <c r="N26" s="21"/>
      <c r="O26" s="19">
        <f t="shared" si="3"/>
        <v>0</v>
      </c>
      <c r="P26" s="20">
        <f t="shared" si="4"/>
        <v>0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46" s="1" customFormat="1" x14ac:dyDescent="0.2">
      <c r="A27" s="15" t="s">
        <v>13</v>
      </c>
      <c r="B27" s="16" t="s">
        <v>43</v>
      </c>
      <c r="C27" s="40"/>
      <c r="D27" s="12"/>
      <c r="E27" s="12">
        <v>0</v>
      </c>
      <c r="F27" s="12">
        <v>0</v>
      </c>
      <c r="G27" s="45"/>
      <c r="H27" s="12"/>
      <c r="I27" s="12">
        <v>0</v>
      </c>
      <c r="J27" s="12"/>
      <c r="K27" s="54"/>
      <c r="L27" s="21"/>
      <c r="M27" s="21"/>
      <c r="N27" s="21"/>
      <c r="O27" s="19">
        <f t="shared" si="3"/>
        <v>0</v>
      </c>
      <c r="P27" s="20">
        <f t="shared" si="4"/>
        <v>0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46" s="1" customFormat="1" x14ac:dyDescent="0.2">
      <c r="A28" s="15" t="s">
        <v>15</v>
      </c>
      <c r="B28" s="16" t="s">
        <v>44</v>
      </c>
      <c r="C28" s="40"/>
      <c r="D28" s="12"/>
      <c r="E28" s="12">
        <v>0</v>
      </c>
      <c r="F28" s="12">
        <v>0</v>
      </c>
      <c r="G28" s="45"/>
      <c r="H28" s="12"/>
      <c r="I28" s="12">
        <v>0</v>
      </c>
      <c r="J28" s="12"/>
      <c r="K28" s="54"/>
      <c r="L28" s="21"/>
      <c r="M28" s="21"/>
      <c r="N28" s="21"/>
      <c r="O28" s="19">
        <f t="shared" si="3"/>
        <v>0</v>
      </c>
      <c r="P28" s="20">
        <f t="shared" si="4"/>
        <v>0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46" s="1" customFormat="1" x14ac:dyDescent="0.2">
      <c r="A29" s="15" t="s">
        <v>17</v>
      </c>
      <c r="B29" s="16" t="s">
        <v>45</v>
      </c>
      <c r="C29" s="32">
        <f t="shared" ref="C29:D29" si="17">SUM(C30:C34)</f>
        <v>114</v>
      </c>
      <c r="D29" s="32">
        <f t="shared" si="17"/>
        <v>0</v>
      </c>
      <c r="E29" s="32">
        <v>0</v>
      </c>
      <c r="F29" s="32">
        <v>0</v>
      </c>
      <c r="G29" s="32">
        <f t="shared" ref="G29:H29" si="18">SUM(G30:G34)</f>
        <v>0</v>
      </c>
      <c r="H29" s="32">
        <f t="shared" si="18"/>
        <v>0</v>
      </c>
      <c r="I29" s="35">
        <f>SUM(I30:I34)</f>
        <v>302</v>
      </c>
      <c r="J29" s="32"/>
      <c r="K29" s="54"/>
      <c r="L29" s="21"/>
      <c r="M29" s="21"/>
      <c r="N29" s="21"/>
      <c r="O29" s="19">
        <f t="shared" si="3"/>
        <v>416</v>
      </c>
      <c r="P29" s="20">
        <f t="shared" si="4"/>
        <v>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46" s="1" customFormat="1" x14ac:dyDescent="0.2">
      <c r="A30" s="15" t="s">
        <v>19</v>
      </c>
      <c r="B30" s="16" t="s">
        <v>46</v>
      </c>
      <c r="C30" s="40"/>
      <c r="D30" s="40"/>
      <c r="E30" s="12">
        <v>0</v>
      </c>
      <c r="F30" s="12">
        <v>0</v>
      </c>
      <c r="G30" s="45"/>
      <c r="H30" s="12"/>
      <c r="I30" s="12"/>
      <c r="J30" s="12"/>
      <c r="K30" s="54"/>
      <c r="L30" s="21"/>
      <c r="M30" s="21"/>
      <c r="N30" s="21"/>
      <c r="O30" s="19">
        <f t="shared" si="3"/>
        <v>0</v>
      </c>
      <c r="P30" s="20">
        <f t="shared" si="4"/>
        <v>0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46" s="1" customFormat="1" x14ac:dyDescent="0.2">
      <c r="A31" s="15" t="s">
        <v>21</v>
      </c>
      <c r="B31" s="16" t="s">
        <v>47</v>
      </c>
      <c r="C31" s="40">
        <v>114</v>
      </c>
      <c r="D31" s="40"/>
      <c r="E31" s="12">
        <v>0</v>
      </c>
      <c r="F31" s="12">
        <v>0</v>
      </c>
      <c r="G31" s="45"/>
      <c r="H31" s="12"/>
      <c r="I31" s="12">
        <v>280</v>
      </c>
      <c r="J31" s="12"/>
      <c r="K31" s="54"/>
      <c r="L31" s="21"/>
      <c r="M31" s="21"/>
      <c r="N31" s="21"/>
      <c r="O31" s="19">
        <f t="shared" si="3"/>
        <v>394</v>
      </c>
      <c r="P31" s="20">
        <f t="shared" si="4"/>
        <v>0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s="1" customFormat="1" x14ac:dyDescent="0.2">
      <c r="A32" s="15" t="s">
        <v>23</v>
      </c>
      <c r="B32" s="16" t="s">
        <v>48</v>
      </c>
      <c r="C32" s="40"/>
      <c r="D32" s="40"/>
      <c r="E32" s="12">
        <v>0</v>
      </c>
      <c r="F32" s="12">
        <v>0</v>
      </c>
      <c r="G32" s="45"/>
      <c r="H32" s="12"/>
      <c r="I32" s="12">
        <v>0</v>
      </c>
      <c r="J32" s="12"/>
      <c r="K32" s="54"/>
      <c r="L32" s="21"/>
      <c r="M32" s="21"/>
      <c r="N32" s="21"/>
      <c r="O32" s="19">
        <f t="shared" si="3"/>
        <v>0</v>
      </c>
      <c r="P32" s="20">
        <f t="shared" si="4"/>
        <v>0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46" s="1" customFormat="1" x14ac:dyDescent="0.2">
      <c r="A33" s="15" t="s">
        <v>25</v>
      </c>
      <c r="B33" s="16" t="s">
        <v>49</v>
      </c>
      <c r="C33" s="40"/>
      <c r="D33" s="40"/>
      <c r="E33" s="12">
        <v>0</v>
      </c>
      <c r="F33" s="12">
        <v>0</v>
      </c>
      <c r="G33" s="45"/>
      <c r="H33" s="12"/>
      <c r="I33" s="12">
        <v>0</v>
      </c>
      <c r="J33" s="12"/>
      <c r="K33" s="54"/>
      <c r="L33" s="21"/>
      <c r="M33" s="21"/>
      <c r="N33" s="21"/>
      <c r="O33" s="19">
        <f t="shared" si="3"/>
        <v>0</v>
      </c>
      <c r="P33" s="20">
        <f t="shared" si="4"/>
        <v>0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s="1" customFormat="1" x14ac:dyDescent="0.2">
      <c r="A34" s="15" t="s">
        <v>27</v>
      </c>
      <c r="B34" s="16" t="s">
        <v>50</v>
      </c>
      <c r="C34" s="40"/>
      <c r="D34" s="40"/>
      <c r="E34" s="12">
        <v>0</v>
      </c>
      <c r="F34" s="12">
        <v>0</v>
      </c>
      <c r="G34" s="45"/>
      <c r="H34" s="12"/>
      <c r="I34" s="12">
        <v>22</v>
      </c>
      <c r="J34" s="12"/>
      <c r="K34" s="54"/>
      <c r="L34" s="21"/>
      <c r="M34" s="21"/>
      <c r="N34" s="21"/>
      <c r="O34" s="19">
        <f t="shared" si="3"/>
        <v>22</v>
      </c>
      <c r="P34" s="20">
        <f t="shared" si="4"/>
        <v>0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46" s="1" customFormat="1" x14ac:dyDescent="0.2">
      <c r="A35" s="15" t="s">
        <v>29</v>
      </c>
      <c r="B35" s="16" t="s">
        <v>51</v>
      </c>
      <c r="C35" s="32">
        <f t="shared" ref="C35:D35" si="19">SUM(C36:C38)</f>
        <v>0</v>
      </c>
      <c r="D35" s="32">
        <f t="shared" si="19"/>
        <v>0</v>
      </c>
      <c r="E35" s="32">
        <v>0</v>
      </c>
      <c r="F35" s="32">
        <v>0</v>
      </c>
      <c r="G35" s="32">
        <f t="shared" ref="G35:H35" si="20">SUM(G36:G38)</f>
        <v>0</v>
      </c>
      <c r="H35" s="32">
        <f t="shared" si="20"/>
        <v>16</v>
      </c>
      <c r="I35" s="32">
        <v>0</v>
      </c>
      <c r="J35" s="32"/>
      <c r="K35" s="54"/>
      <c r="L35" s="21"/>
      <c r="M35" s="21"/>
      <c r="N35" s="21"/>
      <c r="O35" s="19">
        <f t="shared" si="3"/>
        <v>0</v>
      </c>
      <c r="P35" s="20">
        <f t="shared" si="4"/>
        <v>16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 s="1" customFormat="1" x14ac:dyDescent="0.2">
      <c r="A36" s="15" t="s">
        <v>31</v>
      </c>
      <c r="B36" s="16" t="s">
        <v>52</v>
      </c>
      <c r="C36" s="12"/>
      <c r="D36" s="12"/>
      <c r="E36" s="12">
        <v>0</v>
      </c>
      <c r="F36" s="12">
        <v>0</v>
      </c>
      <c r="G36" s="45"/>
      <c r="H36" s="12">
        <v>16</v>
      </c>
      <c r="I36" s="12">
        <v>0</v>
      </c>
      <c r="J36" s="12"/>
      <c r="K36" s="54"/>
      <c r="L36" s="21"/>
      <c r="M36" s="21"/>
      <c r="N36" s="21"/>
      <c r="O36" s="19">
        <f t="shared" si="3"/>
        <v>0</v>
      </c>
      <c r="P36" s="20">
        <f t="shared" si="4"/>
        <v>16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s="1" customFormat="1" x14ac:dyDescent="0.2">
      <c r="A37" s="15" t="s">
        <v>33</v>
      </c>
      <c r="B37" s="16" t="s">
        <v>53</v>
      </c>
      <c r="C37" s="12"/>
      <c r="D37" s="12"/>
      <c r="E37" s="12">
        <v>0</v>
      </c>
      <c r="F37" s="12">
        <v>0</v>
      </c>
      <c r="G37" s="45"/>
      <c r="H37" s="12"/>
      <c r="I37" s="12">
        <v>0</v>
      </c>
      <c r="J37" s="12"/>
      <c r="K37" s="54"/>
      <c r="L37" s="21"/>
      <c r="M37" s="21"/>
      <c r="N37" s="21"/>
      <c r="O37" s="19">
        <f t="shared" si="3"/>
        <v>0</v>
      </c>
      <c r="P37" s="20">
        <f t="shared" si="4"/>
        <v>0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s="1" customFormat="1" x14ac:dyDescent="0.2">
      <c r="A38" s="15" t="s">
        <v>35</v>
      </c>
      <c r="B38" s="16" t="s">
        <v>54</v>
      </c>
      <c r="C38" s="12"/>
      <c r="D38" s="12"/>
      <c r="E38" s="12">
        <v>0</v>
      </c>
      <c r="F38" s="12">
        <v>0</v>
      </c>
      <c r="G38" s="45"/>
      <c r="H38" s="12"/>
      <c r="I38" s="12">
        <v>0</v>
      </c>
      <c r="J38" s="12"/>
      <c r="K38" s="54"/>
      <c r="L38" s="21"/>
      <c r="M38" s="21"/>
      <c r="N38" s="21"/>
      <c r="O38" s="19">
        <f t="shared" si="3"/>
        <v>0</v>
      </c>
      <c r="P38" s="20">
        <f t="shared" si="4"/>
        <v>0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 s="1" customFormat="1" x14ac:dyDescent="0.2">
      <c r="A39" s="10" t="s">
        <v>55</v>
      </c>
      <c r="B39" s="11" t="s">
        <v>56</v>
      </c>
      <c r="C39" s="12"/>
      <c r="D39" s="12"/>
      <c r="E39" s="12">
        <v>0</v>
      </c>
      <c r="F39" s="12">
        <v>0</v>
      </c>
      <c r="G39" s="45"/>
      <c r="H39" s="12"/>
      <c r="I39" s="12">
        <v>0</v>
      </c>
      <c r="J39" s="12"/>
      <c r="K39" s="54"/>
      <c r="L39" s="19"/>
      <c r="M39" s="19"/>
      <c r="N39" s="19"/>
      <c r="O39" s="19">
        <f t="shared" si="3"/>
        <v>0</v>
      </c>
      <c r="P39" s="20">
        <f t="shared" si="4"/>
        <v>0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1:46" s="1" customFormat="1" ht="25.5" x14ac:dyDescent="0.2">
      <c r="A40" s="10" t="s">
        <v>57</v>
      </c>
      <c r="B40" s="11" t="s">
        <v>58</v>
      </c>
      <c r="C40" s="40">
        <v>1361</v>
      </c>
      <c r="D40" s="40"/>
      <c r="E40" s="32">
        <v>0</v>
      </c>
      <c r="F40" s="32">
        <v>0</v>
      </c>
      <c r="G40" s="12">
        <v>882</v>
      </c>
      <c r="H40" s="12"/>
      <c r="I40" s="12">
        <v>126</v>
      </c>
      <c r="J40" s="12"/>
      <c r="K40" s="54"/>
      <c r="L40" s="19"/>
      <c r="M40" s="19"/>
      <c r="N40" s="19"/>
      <c r="O40" s="19">
        <f t="shared" si="3"/>
        <v>2369</v>
      </c>
      <c r="P40" s="20">
        <f t="shared" si="4"/>
        <v>0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s="1" customFormat="1" x14ac:dyDescent="0.2">
      <c r="A41" s="10" t="s">
        <v>59</v>
      </c>
      <c r="B41" s="11" t="s">
        <v>60</v>
      </c>
      <c r="C41" s="12"/>
      <c r="D41" s="12"/>
      <c r="E41" s="12">
        <v>0</v>
      </c>
      <c r="F41" s="12">
        <v>0</v>
      </c>
      <c r="G41" s="45"/>
      <c r="H41" s="12"/>
      <c r="I41" s="12">
        <v>0</v>
      </c>
      <c r="J41" s="12"/>
      <c r="K41" s="54"/>
      <c r="L41" s="19"/>
      <c r="M41" s="19"/>
      <c r="N41" s="19"/>
      <c r="O41" s="19">
        <f t="shared" si="3"/>
        <v>0</v>
      </c>
      <c r="P41" s="20">
        <f t="shared" si="4"/>
        <v>0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 s="1" customFormat="1" x14ac:dyDescent="0.2">
      <c r="A42" s="10" t="s">
        <v>61</v>
      </c>
      <c r="B42" s="11" t="s">
        <v>62</v>
      </c>
      <c r="C42" s="12"/>
      <c r="D42" s="12"/>
      <c r="E42" s="12">
        <v>0</v>
      </c>
      <c r="F42" s="12">
        <v>0</v>
      </c>
      <c r="G42" s="45"/>
      <c r="H42" s="12"/>
      <c r="I42" s="12">
        <v>0</v>
      </c>
      <c r="J42" s="12"/>
      <c r="K42" s="54"/>
      <c r="L42" s="19"/>
      <c r="M42" s="19"/>
      <c r="N42" s="19"/>
      <c r="O42" s="19">
        <f t="shared" si="3"/>
        <v>0</v>
      </c>
      <c r="P42" s="20">
        <f t="shared" si="4"/>
        <v>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46" s="1" customFormat="1" x14ac:dyDescent="0.2">
      <c r="A43" s="10" t="s">
        <v>63</v>
      </c>
      <c r="B43" s="11" t="s">
        <v>64</v>
      </c>
      <c r="C43" s="12"/>
      <c r="D43" s="12"/>
      <c r="E43" s="12">
        <v>0</v>
      </c>
      <c r="F43" s="12">
        <v>0</v>
      </c>
      <c r="G43" s="45"/>
      <c r="H43" s="12"/>
      <c r="I43" s="12">
        <v>0</v>
      </c>
      <c r="J43" s="12"/>
      <c r="K43" s="54"/>
      <c r="L43" s="19"/>
      <c r="M43" s="19"/>
      <c r="N43" s="19"/>
      <c r="O43" s="19">
        <f t="shared" si="3"/>
        <v>0</v>
      </c>
      <c r="P43" s="20">
        <f t="shared" si="4"/>
        <v>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 s="1" customFormat="1" x14ac:dyDescent="0.2">
      <c r="A44" s="10" t="s">
        <v>65</v>
      </c>
      <c r="B44" s="11" t="s">
        <v>66</v>
      </c>
      <c r="C44" s="12"/>
      <c r="D44" s="12"/>
      <c r="E44" s="12">
        <v>0</v>
      </c>
      <c r="F44" s="12">
        <v>0</v>
      </c>
      <c r="G44" s="45"/>
      <c r="H44" s="12"/>
      <c r="I44" s="12">
        <v>0</v>
      </c>
      <c r="J44" s="12"/>
      <c r="K44" s="54"/>
      <c r="L44" s="19"/>
      <c r="M44" s="19"/>
      <c r="N44" s="19"/>
      <c r="O44" s="19">
        <f t="shared" si="3"/>
        <v>0</v>
      </c>
      <c r="P44" s="20">
        <f t="shared" si="4"/>
        <v>0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46" s="1" customFormat="1" ht="13.5" thickBot="1" x14ac:dyDescent="0.25">
      <c r="A45" s="13" t="s">
        <v>67</v>
      </c>
      <c r="B45" s="14" t="s">
        <v>68</v>
      </c>
      <c r="C45" s="57">
        <f>C6+C12+C23+C29+C35+C40</f>
        <v>25670</v>
      </c>
      <c r="D45" s="57">
        <f>D20</f>
        <v>28</v>
      </c>
      <c r="E45" s="32">
        <v>24538</v>
      </c>
      <c r="F45" s="32">
        <v>0</v>
      </c>
      <c r="G45" s="32">
        <f t="shared" ref="G45:H45" si="21">SUM(G4,G39:G44)</f>
        <v>6816</v>
      </c>
      <c r="H45" s="32">
        <f t="shared" si="21"/>
        <v>16</v>
      </c>
      <c r="I45" s="59">
        <f>SUM(I4,I40)</f>
        <v>3248</v>
      </c>
      <c r="J45" s="32"/>
      <c r="K45" s="54"/>
      <c r="L45" s="23"/>
      <c r="M45" s="23"/>
      <c r="N45" s="23"/>
      <c r="O45" s="23">
        <f t="shared" si="3"/>
        <v>60272</v>
      </c>
      <c r="P45" s="24">
        <f t="shared" si="4"/>
        <v>44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46" s="1" customFormat="1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s="1" customFormat="1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s="1" customFormat="1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3:4" x14ac:dyDescent="0.2">
      <c r="C49" s="4"/>
      <c r="D49" s="4"/>
    </row>
    <row r="74" spans="1:51" s="3" customFormat="1" x14ac:dyDescent="0.2">
      <c r="A74" s="6" t="s">
        <v>69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</row>
    <row r="75" spans="1:51" s="3" customFormat="1" x14ac:dyDescent="0.2">
      <c r="A75" s="6" t="s">
        <v>70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</row>
    <row r="76" spans="1:51" s="3" customFormat="1" x14ac:dyDescent="0.2">
      <c r="A76" s="6" t="s">
        <v>71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</row>
    <row r="77" spans="1:51" s="3" customFormat="1" x14ac:dyDescent="0.2">
      <c r="A77" s="6" t="s">
        <v>72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</row>
    <row r="78" spans="1:51" s="3" customFormat="1" x14ac:dyDescent="0.2">
      <c r="A78" s="6" t="s">
        <v>73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</row>
    <row r="79" spans="1:51" s="3" customFormat="1" x14ac:dyDescent="0.2">
      <c r="A79" s="6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</row>
    <row r="80" spans="1:51" s="3" customFormat="1" x14ac:dyDescent="0.2">
      <c r="A80" s="6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</row>
    <row r="81" spans="1:51" s="3" customFormat="1" x14ac:dyDescent="0.2">
      <c r="A81" s="6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</row>
    <row r="82" spans="1:51" s="3" customFormat="1" x14ac:dyDescent="0.2">
      <c r="A82" s="6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</row>
    <row r="83" spans="1:51" s="3" customFormat="1" x14ac:dyDescent="0.2">
      <c r="A83" s="6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</row>
    <row r="84" spans="1:51" s="3" customFormat="1" x14ac:dyDescent="0.2">
      <c r="A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</row>
    <row r="85" spans="1:51" s="3" customFormat="1" x14ac:dyDescent="0.2">
      <c r="A85" s="6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</row>
    <row r="86" spans="1:51" s="3" customFormat="1" x14ac:dyDescent="0.2">
      <c r="A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</row>
    <row r="87" spans="1:51" s="3" customFormat="1" x14ac:dyDescent="0.2">
      <c r="A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</row>
    <row r="88" spans="1:51" s="3" customFormat="1" x14ac:dyDescent="0.2">
      <c r="A88" s="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</row>
    <row r="89" spans="1:51" s="3" customFormat="1" x14ac:dyDescent="0.2">
      <c r="A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</row>
    <row r="90" spans="1:51" s="3" customFormat="1" x14ac:dyDescent="0.2">
      <c r="A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</row>
    <row r="91" spans="1:51" s="3" customFormat="1" x14ac:dyDescent="0.2">
      <c r="A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</row>
    <row r="92" spans="1:51" s="3" customFormat="1" x14ac:dyDescent="0.2">
      <c r="A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</row>
    <row r="93" spans="1:51" s="3" customFormat="1" x14ac:dyDescent="0.2">
      <c r="A93" s="6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</row>
    <row r="94" spans="1:51" s="3" customFormat="1" x14ac:dyDescent="0.2">
      <c r="A94" s="6">
        <v>2020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</row>
    <row r="95" spans="1:51" s="3" customFormat="1" x14ac:dyDescent="0.2">
      <c r="A95" s="6">
        <v>2021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</row>
    <row r="96" spans="1:51" s="3" customFormat="1" x14ac:dyDescent="0.2">
      <c r="A96" s="6">
        <v>2022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</row>
    <row r="97" spans="1:51" s="3" customFormat="1" x14ac:dyDescent="0.2">
      <c r="A97" s="6">
        <v>2023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</row>
    <row r="98" spans="1:51" s="3" customFormat="1" x14ac:dyDescent="0.2">
      <c r="A98" s="6">
        <v>2024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</row>
    <row r="99" spans="1:51" s="3" customFormat="1" x14ac:dyDescent="0.2">
      <c r="A99" s="6">
        <v>2025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</row>
    <row r="100" spans="1:51" s="3" customFormat="1" x14ac:dyDescent="0.2">
      <c r="A100" s="6">
        <v>2026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</row>
    <row r="101" spans="1:51" s="3" customFormat="1" x14ac:dyDescent="0.2">
      <c r="A101" s="6">
        <v>2027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</row>
    <row r="102" spans="1:51" s="3" customFormat="1" x14ac:dyDescent="0.2">
      <c r="A102" s="6">
        <v>2028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</row>
    <row r="103" spans="1:51" s="3" customFormat="1" x14ac:dyDescent="0.2">
      <c r="A103" s="6">
        <v>2029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</row>
    <row r="104" spans="1:51" s="3" customFormat="1" x14ac:dyDescent="0.2">
      <c r="A104" s="6">
        <v>2030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</row>
    <row r="105" spans="1:51" s="3" customFormat="1" x14ac:dyDescent="0.2">
      <c r="A105" s="6">
        <v>2031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</row>
    <row r="106" spans="1:51" s="3" customFormat="1" x14ac:dyDescent="0.2">
      <c r="A106" s="6">
        <v>2032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</row>
    <row r="107" spans="1:51" s="3" customFormat="1" x14ac:dyDescent="0.2">
      <c r="A107" s="6">
        <v>2033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</row>
    <row r="108" spans="1:51" s="3" customFormat="1" x14ac:dyDescent="0.2">
      <c r="A108" s="6">
        <v>2034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</row>
    <row r="109" spans="1:51" s="3" customFormat="1" x14ac:dyDescent="0.2">
      <c r="A109" s="6">
        <v>2035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</row>
    <row r="110" spans="1:51" s="3" customFormat="1" x14ac:dyDescent="0.2">
      <c r="A110" s="6">
        <v>2036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</row>
    <row r="111" spans="1:51" s="3" customFormat="1" x14ac:dyDescent="0.2">
      <c r="A111" s="6">
        <v>2037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</row>
    <row r="112" spans="1:51" s="3" customFormat="1" x14ac:dyDescent="0.2">
      <c r="A112" s="6">
        <v>2038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</row>
    <row r="113" spans="1:51" s="3" customFormat="1" x14ac:dyDescent="0.2">
      <c r="A113" s="6">
        <v>2039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</row>
    <row r="114" spans="1:51" s="3" customFormat="1" x14ac:dyDescent="0.2">
      <c r="A114" s="6">
        <v>2040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</row>
    <row r="115" spans="1:51" s="3" customFormat="1" x14ac:dyDescent="0.2">
      <c r="A115" s="6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</row>
    <row r="116" spans="1:51" s="3" customFormat="1" x14ac:dyDescent="0.2">
      <c r="A116" s="6" t="s">
        <v>74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</row>
    <row r="117" spans="1:51" s="3" customFormat="1" x14ac:dyDescent="0.2">
      <c r="A117" s="6" t="s">
        <v>75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</row>
    <row r="118" spans="1:51" s="3" customFormat="1" x14ac:dyDescent="0.2">
      <c r="A118" s="6" t="s">
        <v>76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</row>
    <row r="119" spans="1:51" s="3" customFormat="1" x14ac:dyDescent="0.2">
      <c r="A119" s="6" t="s">
        <v>0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</row>
    <row r="120" spans="1:51" s="3" customFormat="1" x14ac:dyDescent="0.2">
      <c r="A120" s="6" t="s">
        <v>77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</row>
    <row r="121" spans="1:51" s="3" customFormat="1" x14ac:dyDescent="0.2">
      <c r="A121" s="6" t="s">
        <v>78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</row>
    <row r="122" spans="1:51" s="3" customFormat="1" x14ac:dyDescent="0.2">
      <c r="A122" s="6" t="s">
        <v>79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</row>
    <row r="123" spans="1:51" s="3" customFormat="1" x14ac:dyDescent="0.2">
      <c r="A123" s="6" t="s">
        <v>80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</row>
    <row r="124" spans="1:51" s="3" customFormat="1" x14ac:dyDescent="0.2">
      <c r="A124" s="6" t="s">
        <v>81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</row>
    <row r="125" spans="1:51" s="3" customFormat="1" x14ac:dyDescent="0.2">
      <c r="A125" s="6" t="s">
        <v>82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</row>
    <row r="126" spans="1:51" s="3" customFormat="1" x14ac:dyDescent="0.2">
      <c r="A126" s="6" t="s">
        <v>83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</row>
    <row r="127" spans="1:51" s="3" customFormat="1" x14ac:dyDescent="0.2">
      <c r="A127" s="6" t="s">
        <v>84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</row>
  </sheetData>
  <mergeCells count="7">
    <mergeCell ref="O2:P2"/>
    <mergeCell ref="C2:D2"/>
    <mergeCell ref="E2:F2"/>
    <mergeCell ref="G2:H2"/>
    <mergeCell ref="I2:J2"/>
    <mergeCell ref="K2:L2"/>
    <mergeCell ref="M2:N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1" manualBreakCount="1"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ED84-A07E-4234-B245-6F073E9EF9AB}">
  <dimension ref="A1:AY127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4" sqref="H4:H45"/>
    </sheetView>
  </sheetViews>
  <sheetFormatPr defaultColWidth="9.140625" defaultRowHeight="12.75" x14ac:dyDescent="0.2"/>
  <cols>
    <col min="1" max="1" width="40.85546875" style="3" customWidth="1"/>
    <col min="2" max="2" width="11.85546875" style="3" customWidth="1"/>
    <col min="3" max="4" width="15.42578125" style="3" customWidth="1"/>
    <col min="5" max="16" width="15.42578125" style="5" customWidth="1"/>
    <col min="17" max="16384" width="9.140625" style="5"/>
  </cols>
  <sheetData>
    <row r="1" spans="1:46" x14ac:dyDescent="0.2">
      <c r="A1" s="18" t="s">
        <v>96</v>
      </c>
    </row>
    <row r="2" spans="1:46" s="7" customFormat="1" ht="15" customHeight="1" x14ac:dyDescent="0.25">
      <c r="A2" s="8"/>
      <c r="B2" s="9"/>
      <c r="C2" s="63" t="s">
        <v>69</v>
      </c>
      <c r="D2" s="63"/>
      <c r="E2" s="63" t="s">
        <v>70</v>
      </c>
      <c r="F2" s="63"/>
      <c r="G2" s="63" t="s">
        <v>71</v>
      </c>
      <c r="H2" s="63"/>
      <c r="I2" s="63" t="s">
        <v>72</v>
      </c>
      <c r="J2" s="63"/>
      <c r="K2" s="63" t="s">
        <v>73</v>
      </c>
      <c r="L2" s="63"/>
      <c r="M2" s="65" t="s">
        <v>89</v>
      </c>
      <c r="N2" s="66"/>
      <c r="O2" s="63" t="s">
        <v>85</v>
      </c>
      <c r="P2" s="64"/>
    </row>
    <row r="3" spans="1:46" s="7" customFormat="1" x14ac:dyDescent="0.25">
      <c r="A3" s="25"/>
      <c r="B3" s="26"/>
      <c r="C3" s="26" t="s">
        <v>86</v>
      </c>
      <c r="D3" s="26" t="s">
        <v>87</v>
      </c>
      <c r="E3" s="26" t="s">
        <v>86</v>
      </c>
      <c r="F3" s="26" t="s">
        <v>87</v>
      </c>
      <c r="G3" s="26" t="s">
        <v>86</v>
      </c>
      <c r="H3" s="26" t="s">
        <v>87</v>
      </c>
      <c r="I3" s="26" t="s">
        <v>86</v>
      </c>
      <c r="J3" s="26" t="s">
        <v>87</v>
      </c>
      <c r="K3" s="26" t="s">
        <v>86</v>
      </c>
      <c r="L3" s="26" t="s">
        <v>87</v>
      </c>
      <c r="M3" s="26" t="s">
        <v>86</v>
      </c>
      <c r="N3" s="26" t="s">
        <v>87</v>
      </c>
      <c r="O3" s="26" t="s">
        <v>86</v>
      </c>
      <c r="P3" s="27" t="s">
        <v>87</v>
      </c>
    </row>
    <row r="4" spans="1:46" s="1" customFormat="1" x14ac:dyDescent="0.2">
      <c r="A4" s="10" t="s">
        <v>1</v>
      </c>
      <c r="B4" s="11" t="s">
        <v>2</v>
      </c>
      <c r="C4" s="32">
        <f t="shared" ref="C4" si="0">C5+C22</f>
        <v>204</v>
      </c>
      <c r="D4" s="32">
        <f>D5+D22</f>
        <v>4</v>
      </c>
      <c r="E4" s="32">
        <f t="shared" ref="E4:F4" si="1">E5+E22</f>
        <v>152</v>
      </c>
      <c r="F4" s="32">
        <f t="shared" si="1"/>
        <v>3</v>
      </c>
      <c r="G4" s="35">
        <f>G5+G22</f>
        <v>62</v>
      </c>
      <c r="H4" s="35">
        <v>3</v>
      </c>
      <c r="I4" s="49">
        <f>I5+I22+I29</f>
        <v>37</v>
      </c>
      <c r="J4" s="49"/>
      <c r="K4" s="32">
        <f>K5+K22</f>
        <v>39</v>
      </c>
      <c r="L4" s="19"/>
      <c r="M4" s="19"/>
      <c r="N4" s="19"/>
      <c r="O4" s="19">
        <f>C4+E4+G4+I4+K4+M4</f>
        <v>494</v>
      </c>
      <c r="P4" s="20">
        <f>D4+F4+H4+J4+L4+N4</f>
        <v>10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s="2" customFormat="1" x14ac:dyDescent="0.2">
      <c r="A5" s="10" t="s">
        <v>3</v>
      </c>
      <c r="B5" s="11" t="s">
        <v>4</v>
      </c>
      <c r="C5" s="32">
        <f>C6+C12+C18</f>
        <v>171</v>
      </c>
      <c r="D5" s="32">
        <f>D6+D12+D18</f>
        <v>4</v>
      </c>
      <c r="E5" s="32">
        <f t="shared" ref="E5" si="2">E6+E12</f>
        <v>148</v>
      </c>
      <c r="F5" s="32">
        <f>F6+F12+F18</f>
        <v>0</v>
      </c>
      <c r="G5" s="35">
        <f>G6+G12</f>
        <v>51</v>
      </c>
      <c r="H5" s="47"/>
      <c r="I5" s="49">
        <f>SUM(I12,I6)</f>
        <v>25</v>
      </c>
      <c r="J5" s="49"/>
      <c r="K5" s="32">
        <f>K6+K12</f>
        <v>35</v>
      </c>
      <c r="L5" s="19"/>
      <c r="M5" s="19"/>
      <c r="N5" s="19"/>
      <c r="O5" s="19">
        <f t="shared" ref="O5:O45" si="3">C5+E5+G5+I5+K5+M5</f>
        <v>430</v>
      </c>
      <c r="P5" s="20">
        <f t="shared" ref="P5:P45" si="4">D5+F5+H5+J5+L5+N5</f>
        <v>4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1:46" s="1" customFormat="1" x14ac:dyDescent="0.2">
      <c r="A6" s="15" t="s">
        <v>5</v>
      </c>
      <c r="B6" s="16" t="s">
        <v>6</v>
      </c>
      <c r="C6" s="32">
        <f>SUM(C7:C11)</f>
        <v>153</v>
      </c>
      <c r="D6" s="32"/>
      <c r="E6" s="32">
        <f t="shared" ref="E6:F6" si="5">SUM(E7:E10)</f>
        <v>139</v>
      </c>
      <c r="F6" s="32">
        <f t="shared" si="5"/>
        <v>0</v>
      </c>
      <c r="G6" s="35">
        <f>G7+G10</f>
        <v>43</v>
      </c>
      <c r="H6" s="47"/>
      <c r="I6" s="49">
        <f>SUM(I7:I11)</f>
        <v>23</v>
      </c>
      <c r="J6" s="49"/>
      <c r="K6" s="32">
        <f>K7</f>
        <v>32</v>
      </c>
      <c r="L6" s="21"/>
      <c r="M6" s="21"/>
      <c r="N6" s="21"/>
      <c r="O6" s="19">
        <f t="shared" si="3"/>
        <v>390</v>
      </c>
      <c r="P6" s="20">
        <f t="shared" si="4"/>
        <v>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s="1" customFormat="1" x14ac:dyDescent="0.2">
      <c r="A7" s="15" t="s">
        <v>7</v>
      </c>
      <c r="B7" s="16" t="s">
        <v>8</v>
      </c>
      <c r="C7" s="40">
        <v>126</v>
      </c>
      <c r="D7" s="12"/>
      <c r="E7" s="12">
        <v>61</v>
      </c>
      <c r="F7" s="12">
        <v>0</v>
      </c>
      <c r="G7" s="12">
        <v>41</v>
      </c>
      <c r="H7" s="45"/>
      <c r="I7" s="12">
        <v>15</v>
      </c>
      <c r="J7" s="12"/>
      <c r="K7" s="40">
        <v>32</v>
      </c>
      <c r="L7" s="21"/>
      <c r="M7" s="21"/>
      <c r="N7" s="21"/>
      <c r="O7" s="19">
        <f t="shared" si="3"/>
        <v>275</v>
      </c>
      <c r="P7" s="20">
        <f t="shared" si="4"/>
        <v>0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46" s="1" customFormat="1" x14ac:dyDescent="0.2">
      <c r="A8" s="15" t="s">
        <v>9</v>
      </c>
      <c r="B8" s="16" t="s">
        <v>10</v>
      </c>
      <c r="C8" s="40"/>
      <c r="D8" s="12"/>
      <c r="E8" s="12">
        <v>0</v>
      </c>
      <c r="F8" s="12">
        <v>0</v>
      </c>
      <c r="G8" s="42"/>
      <c r="H8" s="45"/>
      <c r="I8" s="12">
        <v>0</v>
      </c>
      <c r="J8" s="12"/>
      <c r="K8" s="40"/>
      <c r="L8" s="21"/>
      <c r="M8" s="21"/>
      <c r="N8" s="21"/>
      <c r="O8" s="19">
        <f t="shared" si="3"/>
        <v>0</v>
      </c>
      <c r="P8" s="20">
        <f t="shared" si="4"/>
        <v>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s="1" customFormat="1" x14ac:dyDescent="0.2">
      <c r="A9" s="15" t="s">
        <v>11</v>
      </c>
      <c r="B9" s="16" t="s">
        <v>12</v>
      </c>
      <c r="C9" s="40">
        <v>24</v>
      </c>
      <c r="D9" s="12"/>
      <c r="E9" s="12">
        <v>15</v>
      </c>
      <c r="F9" s="12">
        <v>0</v>
      </c>
      <c r="G9" s="43"/>
      <c r="H9" s="45"/>
      <c r="I9" s="12">
        <v>5</v>
      </c>
      <c r="J9" s="12"/>
      <c r="K9" s="40"/>
      <c r="L9" s="21"/>
      <c r="M9" s="21"/>
      <c r="N9" s="21"/>
      <c r="O9" s="19">
        <f t="shared" si="3"/>
        <v>44</v>
      </c>
      <c r="P9" s="20">
        <f t="shared" si="4"/>
        <v>0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6" s="1" customFormat="1" x14ac:dyDescent="0.2">
      <c r="A10" s="15" t="s">
        <v>13</v>
      </c>
      <c r="B10" s="16" t="s">
        <v>14</v>
      </c>
      <c r="C10" s="40"/>
      <c r="D10" s="12"/>
      <c r="E10" s="12">
        <v>63</v>
      </c>
      <c r="F10" s="12">
        <v>0</v>
      </c>
      <c r="G10" s="40">
        <v>2</v>
      </c>
      <c r="H10" s="45"/>
      <c r="I10" s="12">
        <v>0</v>
      </c>
      <c r="J10" s="12"/>
      <c r="K10" s="12"/>
      <c r="L10" s="21"/>
      <c r="M10" s="21"/>
      <c r="N10" s="21"/>
      <c r="O10" s="19">
        <f t="shared" si="3"/>
        <v>65</v>
      </c>
      <c r="P10" s="20">
        <f t="shared" si="4"/>
        <v>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s="1" customFormat="1" x14ac:dyDescent="0.2">
      <c r="A11" s="15" t="s">
        <v>15</v>
      </c>
      <c r="B11" s="16" t="s">
        <v>16</v>
      </c>
      <c r="C11" s="40">
        <v>3</v>
      </c>
      <c r="D11" s="12"/>
      <c r="E11" s="12">
        <v>0</v>
      </c>
      <c r="F11" s="12">
        <v>0</v>
      </c>
      <c r="G11" s="42"/>
      <c r="H11" s="45"/>
      <c r="I11" s="12">
        <v>3</v>
      </c>
      <c r="J11" s="12"/>
      <c r="K11" s="12"/>
      <c r="L11" s="21"/>
      <c r="M11" s="21"/>
      <c r="N11" s="21"/>
      <c r="O11" s="19">
        <f t="shared" si="3"/>
        <v>6</v>
      </c>
      <c r="P11" s="20">
        <f t="shared" si="4"/>
        <v>0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s="1" customFormat="1" x14ac:dyDescent="0.2">
      <c r="A12" s="15" t="s">
        <v>17</v>
      </c>
      <c r="B12" s="16" t="s">
        <v>18</v>
      </c>
      <c r="C12" s="35">
        <f>SUM(C13:C17)</f>
        <v>18</v>
      </c>
      <c r="D12" s="32"/>
      <c r="E12" s="32">
        <f t="shared" ref="E12" si="6">SUM(E13:E17)</f>
        <v>9</v>
      </c>
      <c r="F12" s="32">
        <v>0</v>
      </c>
      <c r="G12" s="35">
        <f>G14+G17</f>
        <v>8</v>
      </c>
      <c r="H12" s="47"/>
      <c r="I12" s="51">
        <f>SUM(I17,I14)</f>
        <v>2</v>
      </c>
      <c r="J12" s="32"/>
      <c r="K12" s="32">
        <f>SUM(K13:K17)</f>
        <v>3</v>
      </c>
      <c r="L12" s="21"/>
      <c r="M12" s="21"/>
      <c r="N12" s="21"/>
      <c r="O12" s="19">
        <f t="shared" si="3"/>
        <v>40</v>
      </c>
      <c r="P12" s="20">
        <f t="shared" si="4"/>
        <v>0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s="1" customFormat="1" x14ac:dyDescent="0.2">
      <c r="A13" s="15" t="s">
        <v>19</v>
      </c>
      <c r="B13" s="16" t="s">
        <v>20</v>
      </c>
      <c r="C13" s="40"/>
      <c r="D13" s="12"/>
      <c r="E13" s="12">
        <v>0</v>
      </c>
      <c r="F13" s="12">
        <v>0</v>
      </c>
      <c r="G13" s="42"/>
      <c r="H13" s="45"/>
      <c r="I13" s="12"/>
      <c r="J13" s="12"/>
      <c r="K13" s="12">
        <v>3</v>
      </c>
      <c r="L13" s="21"/>
      <c r="M13" s="21"/>
      <c r="N13" s="21"/>
      <c r="O13" s="19">
        <f t="shared" si="3"/>
        <v>3</v>
      </c>
      <c r="P13" s="20">
        <f t="shared" si="4"/>
        <v>0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s="1" customFormat="1" x14ac:dyDescent="0.2">
      <c r="A14" s="15" t="s">
        <v>21</v>
      </c>
      <c r="B14" s="16" t="s">
        <v>22</v>
      </c>
      <c r="C14" s="40">
        <v>15</v>
      </c>
      <c r="D14" s="12"/>
      <c r="E14" s="12">
        <v>9</v>
      </c>
      <c r="F14" s="12">
        <v>0</v>
      </c>
      <c r="G14" s="12">
        <v>7</v>
      </c>
      <c r="H14" s="45"/>
      <c r="I14" s="12">
        <v>2</v>
      </c>
      <c r="J14" s="12"/>
      <c r="K14" s="12"/>
      <c r="L14" s="21"/>
      <c r="M14" s="21"/>
      <c r="N14" s="21"/>
      <c r="O14" s="19">
        <f t="shared" si="3"/>
        <v>33</v>
      </c>
      <c r="P14" s="20">
        <f t="shared" si="4"/>
        <v>0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s="1" customFormat="1" x14ac:dyDescent="0.2">
      <c r="A15" s="15" t="s">
        <v>23</v>
      </c>
      <c r="B15" s="16" t="s">
        <v>24</v>
      </c>
      <c r="C15" s="40"/>
      <c r="D15" s="12"/>
      <c r="E15" s="12">
        <v>0</v>
      </c>
      <c r="F15" s="12">
        <v>0</v>
      </c>
      <c r="G15" s="42"/>
      <c r="H15" s="45"/>
      <c r="I15" s="12">
        <v>0</v>
      </c>
      <c r="J15" s="12"/>
      <c r="K15" s="12"/>
      <c r="L15" s="21"/>
      <c r="M15" s="21"/>
      <c r="N15" s="21"/>
      <c r="O15" s="19">
        <f t="shared" si="3"/>
        <v>0</v>
      </c>
      <c r="P15" s="20">
        <f t="shared" si="4"/>
        <v>0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1:46" s="1" customFormat="1" x14ac:dyDescent="0.2">
      <c r="A16" s="15" t="s">
        <v>25</v>
      </c>
      <c r="B16" s="16" t="s">
        <v>26</v>
      </c>
      <c r="C16" s="40"/>
      <c r="D16" s="12"/>
      <c r="E16" s="12">
        <v>0</v>
      </c>
      <c r="F16" s="12">
        <v>0</v>
      </c>
      <c r="G16" s="42"/>
      <c r="H16" s="45"/>
      <c r="I16" s="12">
        <v>0</v>
      </c>
      <c r="J16" s="12"/>
      <c r="K16" s="12"/>
      <c r="L16" s="21"/>
      <c r="M16" s="21"/>
      <c r="N16" s="21"/>
      <c r="O16" s="19">
        <f t="shared" si="3"/>
        <v>0</v>
      </c>
      <c r="P16" s="20">
        <f t="shared" si="4"/>
        <v>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s="1" customFormat="1" x14ac:dyDescent="0.2">
      <c r="A17" s="15" t="s">
        <v>27</v>
      </c>
      <c r="B17" s="16" t="s">
        <v>28</v>
      </c>
      <c r="C17" s="12">
        <v>3</v>
      </c>
      <c r="D17" s="12"/>
      <c r="E17" s="12">
        <v>0</v>
      </c>
      <c r="F17" s="12">
        <v>0</v>
      </c>
      <c r="G17" s="12">
        <v>1</v>
      </c>
      <c r="H17" s="45"/>
      <c r="I17" s="12">
        <v>0</v>
      </c>
      <c r="J17" s="12"/>
      <c r="K17" s="12"/>
      <c r="L17" s="21"/>
      <c r="M17" s="21"/>
      <c r="N17" s="21"/>
      <c r="O17" s="19">
        <f t="shared" si="3"/>
        <v>4</v>
      </c>
      <c r="P17" s="20">
        <f t="shared" si="4"/>
        <v>0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46" s="1" customFormat="1" x14ac:dyDescent="0.2">
      <c r="A18" s="15" t="s">
        <v>29</v>
      </c>
      <c r="B18" s="16" t="s">
        <v>30</v>
      </c>
      <c r="C18" s="35"/>
      <c r="D18" s="32">
        <f>D20</f>
        <v>4</v>
      </c>
      <c r="E18" s="32">
        <f t="shared" ref="E18:F18" si="7">SUM(E19:E21)</f>
        <v>0</v>
      </c>
      <c r="F18" s="32">
        <f t="shared" si="7"/>
        <v>0</v>
      </c>
      <c r="G18" s="44"/>
      <c r="H18" s="46"/>
      <c r="I18" s="35">
        <v>0</v>
      </c>
      <c r="J18" s="32"/>
      <c r="K18" s="32"/>
      <c r="L18" s="21"/>
      <c r="M18" s="21"/>
      <c r="N18" s="21"/>
      <c r="O18" s="19">
        <f t="shared" si="3"/>
        <v>0</v>
      </c>
      <c r="P18" s="20">
        <f t="shared" si="4"/>
        <v>4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s="1" customFormat="1" x14ac:dyDescent="0.2">
      <c r="A19" s="15" t="s">
        <v>31</v>
      </c>
      <c r="B19" s="16" t="s">
        <v>32</v>
      </c>
      <c r="C19" s="40"/>
      <c r="D19" s="12"/>
      <c r="E19" s="12">
        <v>0</v>
      </c>
      <c r="F19" s="12">
        <v>0</v>
      </c>
      <c r="G19" s="42"/>
      <c r="H19" s="45"/>
      <c r="I19" s="12">
        <v>0</v>
      </c>
      <c r="J19" s="12"/>
      <c r="K19" s="12"/>
      <c r="L19" s="21"/>
      <c r="M19" s="21"/>
      <c r="N19" s="21"/>
      <c r="O19" s="19">
        <f t="shared" si="3"/>
        <v>0</v>
      </c>
      <c r="P19" s="20">
        <f t="shared" si="4"/>
        <v>0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46" s="1" customFormat="1" x14ac:dyDescent="0.2">
      <c r="A20" s="15" t="s">
        <v>33</v>
      </c>
      <c r="B20" s="16" t="s">
        <v>34</v>
      </c>
      <c r="C20" s="40"/>
      <c r="D20" s="12">
        <v>4</v>
      </c>
      <c r="E20" s="12">
        <v>0</v>
      </c>
      <c r="F20" s="12">
        <v>0</v>
      </c>
      <c r="G20" s="42"/>
      <c r="H20" s="45"/>
      <c r="I20" s="12">
        <v>0</v>
      </c>
      <c r="J20" s="12"/>
      <c r="K20" s="12"/>
      <c r="L20" s="21"/>
      <c r="M20" s="21"/>
      <c r="N20" s="21"/>
      <c r="O20" s="19">
        <f t="shared" si="3"/>
        <v>0</v>
      </c>
      <c r="P20" s="20">
        <f t="shared" si="4"/>
        <v>4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  <row r="21" spans="1:46" s="1" customFormat="1" x14ac:dyDescent="0.2">
      <c r="A21" s="15" t="s">
        <v>35</v>
      </c>
      <c r="B21" s="16" t="s">
        <v>36</v>
      </c>
      <c r="C21" s="40"/>
      <c r="D21" s="12"/>
      <c r="E21" s="12">
        <v>0</v>
      </c>
      <c r="F21" s="12">
        <v>0</v>
      </c>
      <c r="G21" s="42"/>
      <c r="H21" s="45"/>
      <c r="I21" s="12">
        <v>0</v>
      </c>
      <c r="J21" s="12"/>
      <c r="K21" s="12"/>
      <c r="L21" s="21"/>
      <c r="M21" s="21"/>
      <c r="N21" s="21"/>
      <c r="O21" s="19">
        <f t="shared" si="3"/>
        <v>0</v>
      </c>
      <c r="P21" s="20">
        <f t="shared" si="4"/>
        <v>0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46" s="2" customFormat="1" x14ac:dyDescent="0.2">
      <c r="A22" s="10" t="s">
        <v>37</v>
      </c>
      <c r="B22" s="11" t="s">
        <v>38</v>
      </c>
      <c r="C22" s="35">
        <f>C23+C29+C35</f>
        <v>33</v>
      </c>
      <c r="D22" s="35"/>
      <c r="E22" s="32">
        <f t="shared" ref="E22:F22" si="8">E23+E29</f>
        <v>4</v>
      </c>
      <c r="F22" s="32">
        <f t="shared" si="8"/>
        <v>3</v>
      </c>
      <c r="G22" s="35">
        <f>G23</f>
        <v>11</v>
      </c>
      <c r="H22" s="46"/>
      <c r="I22" s="35">
        <f>SUM(I23,I35)</f>
        <v>2</v>
      </c>
      <c r="J22" s="35"/>
      <c r="K22" s="32">
        <f>K23+K29</f>
        <v>4</v>
      </c>
      <c r="L22" s="19"/>
      <c r="M22" s="19"/>
      <c r="N22" s="19"/>
      <c r="O22" s="19">
        <f t="shared" si="3"/>
        <v>54</v>
      </c>
      <c r="P22" s="20">
        <f t="shared" si="4"/>
        <v>3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46" s="1" customFormat="1" x14ac:dyDescent="0.2">
      <c r="A23" s="15" t="s">
        <v>5</v>
      </c>
      <c r="B23" s="16" t="s">
        <v>39</v>
      </c>
      <c r="C23" s="35">
        <f>SUM(C25:C28)</f>
        <v>16</v>
      </c>
      <c r="D23" s="32"/>
      <c r="E23" s="32">
        <f t="shared" ref="E23:F23" si="9">E25</f>
        <v>4</v>
      </c>
      <c r="F23" s="32">
        <f t="shared" si="9"/>
        <v>3</v>
      </c>
      <c r="G23" s="35">
        <f>G25</f>
        <v>11</v>
      </c>
      <c r="H23" s="46"/>
      <c r="I23" s="35">
        <f t="shared" ref="I23" si="10">SUM(I24:I28)</f>
        <v>2</v>
      </c>
      <c r="J23" s="32"/>
      <c r="K23" s="32">
        <f>K25</f>
        <v>4</v>
      </c>
      <c r="L23" s="21"/>
      <c r="M23" s="21"/>
      <c r="N23" s="21"/>
      <c r="O23" s="19">
        <f t="shared" si="3"/>
        <v>37</v>
      </c>
      <c r="P23" s="20">
        <f t="shared" si="4"/>
        <v>3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</row>
    <row r="24" spans="1:46" s="1" customFormat="1" x14ac:dyDescent="0.2">
      <c r="A24" s="15" t="s">
        <v>7</v>
      </c>
      <c r="B24" s="16" t="s">
        <v>40</v>
      </c>
      <c r="C24" s="40"/>
      <c r="D24" s="12"/>
      <c r="E24" s="12">
        <v>0</v>
      </c>
      <c r="F24" s="12">
        <v>0</v>
      </c>
      <c r="G24" s="42"/>
      <c r="H24" s="45"/>
      <c r="I24" s="12">
        <v>0</v>
      </c>
      <c r="J24" s="12"/>
      <c r="K24" s="12"/>
      <c r="L24" s="21"/>
      <c r="M24" s="21"/>
      <c r="N24" s="21"/>
      <c r="O24" s="19">
        <f t="shared" si="3"/>
        <v>0</v>
      </c>
      <c r="P24" s="20">
        <f t="shared" si="4"/>
        <v>0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</row>
    <row r="25" spans="1:46" s="1" customFormat="1" x14ac:dyDescent="0.2">
      <c r="A25" s="15" t="s">
        <v>9</v>
      </c>
      <c r="B25" s="16" t="s">
        <v>41</v>
      </c>
      <c r="C25" s="40">
        <v>16</v>
      </c>
      <c r="D25" s="12"/>
      <c r="E25" s="12">
        <v>4</v>
      </c>
      <c r="F25" s="12">
        <v>3</v>
      </c>
      <c r="G25" s="12">
        <v>11</v>
      </c>
      <c r="H25" s="48"/>
      <c r="I25" s="12">
        <v>2</v>
      </c>
      <c r="J25" s="12"/>
      <c r="K25" s="12">
        <v>4</v>
      </c>
      <c r="L25" s="21"/>
      <c r="M25" s="21"/>
      <c r="N25" s="21"/>
      <c r="O25" s="19">
        <f t="shared" si="3"/>
        <v>37</v>
      </c>
      <c r="P25" s="20">
        <f t="shared" si="4"/>
        <v>3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</row>
    <row r="26" spans="1:46" s="1" customFormat="1" x14ac:dyDescent="0.2">
      <c r="A26" s="15" t="s">
        <v>11</v>
      </c>
      <c r="B26" s="16" t="s">
        <v>42</v>
      </c>
      <c r="C26" s="40"/>
      <c r="D26" s="12"/>
      <c r="E26" s="12">
        <v>0</v>
      </c>
      <c r="F26" s="12">
        <v>0</v>
      </c>
      <c r="G26" s="42"/>
      <c r="H26" s="48"/>
      <c r="I26" s="12">
        <v>0</v>
      </c>
      <c r="J26" s="12"/>
      <c r="K26" s="12"/>
      <c r="L26" s="21"/>
      <c r="M26" s="21"/>
      <c r="N26" s="21"/>
      <c r="O26" s="19">
        <f t="shared" si="3"/>
        <v>0</v>
      </c>
      <c r="P26" s="20">
        <f t="shared" si="4"/>
        <v>0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46" s="1" customFormat="1" x14ac:dyDescent="0.2">
      <c r="A27" s="15" t="s">
        <v>13</v>
      </c>
      <c r="B27" s="16" t="s">
        <v>43</v>
      </c>
      <c r="C27" s="40"/>
      <c r="D27" s="12"/>
      <c r="E27" s="12">
        <v>0</v>
      </c>
      <c r="F27" s="12">
        <v>0</v>
      </c>
      <c r="G27" s="42"/>
      <c r="H27" s="45"/>
      <c r="I27" s="12">
        <v>0</v>
      </c>
      <c r="J27" s="12"/>
      <c r="K27" s="12"/>
      <c r="L27" s="21"/>
      <c r="M27" s="21"/>
      <c r="N27" s="21"/>
      <c r="O27" s="19">
        <f t="shared" si="3"/>
        <v>0</v>
      </c>
      <c r="P27" s="20">
        <f t="shared" si="4"/>
        <v>0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46" s="1" customFormat="1" x14ac:dyDescent="0.2">
      <c r="A28" s="15" t="s">
        <v>15</v>
      </c>
      <c r="B28" s="16" t="s">
        <v>44</v>
      </c>
      <c r="C28" s="40"/>
      <c r="D28" s="12"/>
      <c r="E28" s="12">
        <v>0</v>
      </c>
      <c r="F28" s="12">
        <v>0</v>
      </c>
      <c r="G28" s="42"/>
      <c r="H28" s="45"/>
      <c r="I28" s="12">
        <v>0</v>
      </c>
      <c r="J28" s="12"/>
      <c r="K28" s="12"/>
      <c r="L28" s="21"/>
      <c r="M28" s="21"/>
      <c r="N28" s="21"/>
      <c r="O28" s="19">
        <f t="shared" si="3"/>
        <v>0</v>
      </c>
      <c r="P28" s="20">
        <f t="shared" si="4"/>
        <v>0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46" s="1" customFormat="1" x14ac:dyDescent="0.2">
      <c r="A29" s="15" t="s">
        <v>17</v>
      </c>
      <c r="B29" s="16" t="s">
        <v>45</v>
      </c>
      <c r="C29" s="35">
        <f>SUM(C30:C34)</f>
        <v>17</v>
      </c>
      <c r="D29" s="32"/>
      <c r="E29" s="32">
        <f t="shared" ref="E29" si="11">E30+E31</f>
        <v>0</v>
      </c>
      <c r="F29" s="32">
        <v>0</v>
      </c>
      <c r="G29" s="44"/>
      <c r="H29" s="46"/>
      <c r="I29" s="35">
        <f>SUM(I30:I34)</f>
        <v>10</v>
      </c>
      <c r="J29" s="32"/>
      <c r="K29" s="32">
        <v>0</v>
      </c>
      <c r="L29" s="21"/>
      <c r="M29" s="21"/>
      <c r="N29" s="21"/>
      <c r="O29" s="19">
        <f t="shared" si="3"/>
        <v>27</v>
      </c>
      <c r="P29" s="20">
        <f t="shared" si="4"/>
        <v>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46" s="1" customFormat="1" x14ac:dyDescent="0.2">
      <c r="A30" s="15" t="s">
        <v>19</v>
      </c>
      <c r="B30" s="16" t="s">
        <v>46</v>
      </c>
      <c r="C30" s="40"/>
      <c r="D30" s="12"/>
      <c r="E30" s="12">
        <v>0</v>
      </c>
      <c r="F30" s="12">
        <v>0</v>
      </c>
      <c r="G30" s="42"/>
      <c r="H30" s="45"/>
      <c r="I30" s="12">
        <v>0</v>
      </c>
      <c r="J30" s="12"/>
      <c r="K30" s="12"/>
      <c r="L30" s="21"/>
      <c r="M30" s="21"/>
      <c r="N30" s="21"/>
      <c r="O30" s="19">
        <f t="shared" si="3"/>
        <v>0</v>
      </c>
      <c r="P30" s="20">
        <f t="shared" si="4"/>
        <v>0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46" s="1" customFormat="1" x14ac:dyDescent="0.2">
      <c r="A31" s="15" t="s">
        <v>21</v>
      </c>
      <c r="B31" s="16" t="s">
        <v>47</v>
      </c>
      <c r="C31" s="40">
        <v>16</v>
      </c>
      <c r="D31" s="12"/>
      <c r="E31" s="12">
        <v>0</v>
      </c>
      <c r="F31" s="12">
        <v>0</v>
      </c>
      <c r="G31" s="42"/>
      <c r="H31" s="45"/>
      <c r="I31" s="12">
        <v>10</v>
      </c>
      <c r="J31" s="12"/>
      <c r="K31" s="12"/>
      <c r="L31" s="21"/>
      <c r="M31" s="21"/>
      <c r="N31" s="21"/>
      <c r="O31" s="19">
        <f t="shared" si="3"/>
        <v>26</v>
      </c>
      <c r="P31" s="20">
        <f t="shared" si="4"/>
        <v>0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s="1" customFormat="1" x14ac:dyDescent="0.2">
      <c r="A32" s="15" t="s">
        <v>23</v>
      </c>
      <c r="B32" s="16" t="s">
        <v>48</v>
      </c>
      <c r="C32" s="40"/>
      <c r="D32" s="12"/>
      <c r="E32" s="12">
        <v>0</v>
      </c>
      <c r="F32" s="12">
        <v>0</v>
      </c>
      <c r="G32" s="42"/>
      <c r="H32" s="45"/>
      <c r="I32" s="12">
        <v>0</v>
      </c>
      <c r="J32" s="12"/>
      <c r="K32" s="12"/>
      <c r="L32" s="21"/>
      <c r="M32" s="21"/>
      <c r="N32" s="21"/>
      <c r="O32" s="19">
        <f t="shared" si="3"/>
        <v>0</v>
      </c>
      <c r="P32" s="20">
        <f t="shared" si="4"/>
        <v>0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46" s="1" customFormat="1" x14ac:dyDescent="0.2">
      <c r="A33" s="15" t="s">
        <v>25</v>
      </c>
      <c r="B33" s="16" t="s">
        <v>49</v>
      </c>
      <c r="C33" s="40"/>
      <c r="D33" s="12"/>
      <c r="E33" s="12">
        <v>0</v>
      </c>
      <c r="F33" s="12">
        <v>0</v>
      </c>
      <c r="G33" s="42"/>
      <c r="H33" s="45"/>
      <c r="I33" s="12">
        <v>0</v>
      </c>
      <c r="J33" s="12"/>
      <c r="K33" s="12"/>
      <c r="L33" s="21"/>
      <c r="M33" s="21"/>
      <c r="N33" s="21"/>
      <c r="O33" s="19">
        <f t="shared" si="3"/>
        <v>0</v>
      </c>
      <c r="P33" s="20">
        <f t="shared" si="4"/>
        <v>0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s="1" customFormat="1" x14ac:dyDescent="0.2">
      <c r="A34" s="15" t="s">
        <v>27</v>
      </c>
      <c r="B34" s="16" t="s">
        <v>50</v>
      </c>
      <c r="C34" s="40">
        <v>1</v>
      </c>
      <c r="D34" s="12"/>
      <c r="E34" s="12">
        <v>0</v>
      </c>
      <c r="F34" s="12">
        <v>0</v>
      </c>
      <c r="G34" s="42"/>
      <c r="H34" s="45"/>
      <c r="I34" s="12">
        <v>0</v>
      </c>
      <c r="J34" s="12"/>
      <c r="K34" s="12"/>
      <c r="L34" s="21"/>
      <c r="M34" s="21"/>
      <c r="N34" s="21"/>
      <c r="O34" s="19">
        <f t="shared" si="3"/>
        <v>1</v>
      </c>
      <c r="P34" s="20">
        <f t="shared" si="4"/>
        <v>0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46" s="1" customFormat="1" x14ac:dyDescent="0.2">
      <c r="A35" s="15" t="s">
        <v>29</v>
      </c>
      <c r="B35" s="16" t="s">
        <v>51</v>
      </c>
      <c r="C35" s="35"/>
      <c r="D35" s="32"/>
      <c r="E35" s="32">
        <v>0</v>
      </c>
      <c r="F35" s="32">
        <v>0</v>
      </c>
      <c r="G35" s="44"/>
      <c r="H35" s="32">
        <v>3</v>
      </c>
      <c r="I35" s="35">
        <v>0</v>
      </c>
      <c r="J35" s="32"/>
      <c r="K35" s="32"/>
      <c r="L35" s="21"/>
      <c r="M35" s="21"/>
      <c r="N35" s="21"/>
      <c r="O35" s="19">
        <f t="shared" si="3"/>
        <v>0</v>
      </c>
      <c r="P35" s="20">
        <f t="shared" si="4"/>
        <v>3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 s="1" customFormat="1" x14ac:dyDescent="0.2">
      <c r="A36" s="15" t="s">
        <v>31</v>
      </c>
      <c r="B36" s="16" t="s">
        <v>52</v>
      </c>
      <c r="C36" s="40"/>
      <c r="D36" s="12"/>
      <c r="E36" s="12">
        <v>0</v>
      </c>
      <c r="F36" s="12">
        <v>0</v>
      </c>
      <c r="G36" s="42"/>
      <c r="H36" s="12">
        <v>3</v>
      </c>
      <c r="I36" s="12">
        <v>0</v>
      </c>
      <c r="J36" s="12"/>
      <c r="K36" s="12"/>
      <c r="L36" s="21"/>
      <c r="M36" s="21"/>
      <c r="N36" s="21"/>
      <c r="O36" s="19">
        <f t="shared" si="3"/>
        <v>0</v>
      </c>
      <c r="P36" s="20">
        <f t="shared" si="4"/>
        <v>3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s="1" customFormat="1" x14ac:dyDescent="0.2">
      <c r="A37" s="15" t="s">
        <v>33</v>
      </c>
      <c r="B37" s="16" t="s">
        <v>53</v>
      </c>
      <c r="C37" s="40"/>
      <c r="E37" s="12">
        <v>0</v>
      </c>
      <c r="F37" s="12">
        <v>0</v>
      </c>
      <c r="G37" s="42"/>
      <c r="H37" s="12"/>
      <c r="I37" s="12">
        <v>0</v>
      </c>
      <c r="J37" s="12"/>
      <c r="K37" s="12"/>
      <c r="L37" s="21"/>
      <c r="M37" s="21"/>
      <c r="N37" s="21"/>
      <c r="O37" s="19">
        <f t="shared" si="3"/>
        <v>0</v>
      </c>
      <c r="P37" s="20">
        <f t="shared" si="4"/>
        <v>0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s="1" customFormat="1" x14ac:dyDescent="0.2">
      <c r="A38" s="15" t="s">
        <v>35</v>
      </c>
      <c r="B38" s="16" t="s">
        <v>54</v>
      </c>
      <c r="C38" s="40"/>
      <c r="D38" s="12"/>
      <c r="E38" s="12">
        <v>0</v>
      </c>
      <c r="F38" s="12">
        <v>0</v>
      </c>
      <c r="G38" s="42"/>
      <c r="H38" s="12"/>
      <c r="I38" s="12">
        <v>0</v>
      </c>
      <c r="J38" s="12"/>
      <c r="K38" s="12"/>
      <c r="L38" s="21"/>
      <c r="M38" s="21"/>
      <c r="N38" s="21"/>
      <c r="O38" s="19">
        <f t="shared" si="3"/>
        <v>0</v>
      </c>
      <c r="P38" s="20">
        <f t="shared" si="4"/>
        <v>0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 s="1" customFormat="1" x14ac:dyDescent="0.2">
      <c r="A39" s="10" t="s">
        <v>55</v>
      </c>
      <c r="B39" s="11" t="s">
        <v>56</v>
      </c>
      <c r="C39" s="40"/>
      <c r="D39" s="12"/>
      <c r="E39" s="12">
        <v>0</v>
      </c>
      <c r="F39" s="12">
        <v>0</v>
      </c>
      <c r="G39" s="42"/>
      <c r="H39" s="12"/>
      <c r="I39" s="12">
        <v>0</v>
      </c>
      <c r="J39" s="12"/>
      <c r="K39" s="12"/>
      <c r="L39" s="19"/>
      <c r="M39" s="19"/>
      <c r="N39" s="19"/>
      <c r="O39" s="19">
        <f t="shared" si="3"/>
        <v>0</v>
      </c>
      <c r="P39" s="20">
        <f t="shared" si="4"/>
        <v>0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1:46" s="1" customFormat="1" ht="25.5" x14ac:dyDescent="0.2">
      <c r="A40" s="10" t="s">
        <v>57</v>
      </c>
      <c r="B40" s="11" t="s">
        <v>58</v>
      </c>
      <c r="C40" s="40">
        <v>11</v>
      </c>
      <c r="D40" s="12"/>
      <c r="E40" s="32">
        <v>3</v>
      </c>
      <c r="F40" s="32">
        <v>0</v>
      </c>
      <c r="G40" s="12">
        <v>26</v>
      </c>
      <c r="H40" s="40"/>
      <c r="I40" s="12">
        <v>6</v>
      </c>
      <c r="J40" s="12"/>
      <c r="K40" s="12">
        <v>1</v>
      </c>
      <c r="L40" s="19"/>
      <c r="M40" s="19"/>
      <c r="N40" s="19"/>
      <c r="O40" s="19">
        <f t="shared" si="3"/>
        <v>47</v>
      </c>
      <c r="P40" s="20">
        <f t="shared" si="4"/>
        <v>0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s="1" customFormat="1" x14ac:dyDescent="0.2">
      <c r="A41" s="10" t="s">
        <v>59</v>
      </c>
      <c r="B41" s="11" t="s">
        <v>60</v>
      </c>
      <c r="C41" s="40"/>
      <c r="D41" s="12"/>
      <c r="E41" s="12">
        <v>0</v>
      </c>
      <c r="F41" s="12">
        <v>0</v>
      </c>
      <c r="G41" s="45"/>
      <c r="H41" s="12"/>
      <c r="I41" s="12">
        <v>0</v>
      </c>
      <c r="J41" s="12"/>
      <c r="K41" s="12"/>
      <c r="L41" s="19"/>
      <c r="M41" s="19"/>
      <c r="N41" s="19"/>
      <c r="O41" s="19">
        <f t="shared" si="3"/>
        <v>0</v>
      </c>
      <c r="P41" s="20">
        <f t="shared" si="4"/>
        <v>0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 s="1" customFormat="1" x14ac:dyDescent="0.2">
      <c r="A42" s="10" t="s">
        <v>61</v>
      </c>
      <c r="B42" s="11" t="s">
        <v>62</v>
      </c>
      <c r="C42" s="40"/>
      <c r="D42" s="12"/>
      <c r="E42" s="12">
        <v>0</v>
      </c>
      <c r="F42" s="12">
        <v>0</v>
      </c>
      <c r="G42" s="45"/>
      <c r="H42" s="12"/>
      <c r="I42" s="12">
        <v>0</v>
      </c>
      <c r="J42" s="12"/>
      <c r="K42" s="12"/>
      <c r="L42" s="19"/>
      <c r="M42" s="19"/>
      <c r="N42" s="19"/>
      <c r="O42" s="19">
        <f t="shared" si="3"/>
        <v>0</v>
      </c>
      <c r="P42" s="20">
        <f t="shared" si="4"/>
        <v>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46" s="1" customFormat="1" x14ac:dyDescent="0.2">
      <c r="A43" s="10" t="s">
        <v>63</v>
      </c>
      <c r="B43" s="11" t="s">
        <v>64</v>
      </c>
      <c r="C43" s="12"/>
      <c r="D43" s="12"/>
      <c r="E43" s="12">
        <v>0</v>
      </c>
      <c r="F43" s="12">
        <v>0</v>
      </c>
      <c r="G43" s="45"/>
      <c r="H43" s="12"/>
      <c r="I43" s="12">
        <v>0</v>
      </c>
      <c r="J43" s="12"/>
      <c r="K43" s="12"/>
      <c r="L43" s="19"/>
      <c r="M43" s="19"/>
      <c r="N43" s="19"/>
      <c r="O43" s="19">
        <f t="shared" si="3"/>
        <v>0</v>
      </c>
      <c r="P43" s="20">
        <f t="shared" si="4"/>
        <v>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 s="1" customFormat="1" x14ac:dyDescent="0.2">
      <c r="A44" s="10" t="s">
        <v>65</v>
      </c>
      <c r="B44" s="11" t="s">
        <v>66</v>
      </c>
      <c r="C44" s="12"/>
      <c r="D44" s="12"/>
      <c r="E44" s="12">
        <v>0</v>
      </c>
      <c r="F44" s="12">
        <v>0</v>
      </c>
      <c r="G44" s="45"/>
      <c r="H44" s="12"/>
      <c r="I44" s="12">
        <v>0</v>
      </c>
      <c r="J44" s="12"/>
      <c r="K44" s="12"/>
      <c r="L44" s="19"/>
      <c r="M44" s="19"/>
      <c r="N44" s="19"/>
      <c r="O44" s="19">
        <f t="shared" si="3"/>
        <v>0</v>
      </c>
      <c r="P44" s="20">
        <f t="shared" si="4"/>
        <v>0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46" s="1" customFormat="1" x14ac:dyDescent="0.2">
      <c r="A45" s="13" t="s">
        <v>67</v>
      </c>
      <c r="B45" s="14" t="s">
        <v>68</v>
      </c>
      <c r="C45" s="32">
        <f>C4+C40</f>
        <v>215</v>
      </c>
      <c r="D45" s="32">
        <f>D20</f>
        <v>4</v>
      </c>
      <c r="E45" s="32">
        <f t="shared" ref="E45:F45" si="12">E40+E4</f>
        <v>155</v>
      </c>
      <c r="F45" s="32">
        <f t="shared" si="12"/>
        <v>3</v>
      </c>
      <c r="G45" s="35">
        <f>G40+G4</f>
        <v>88</v>
      </c>
      <c r="H45" s="35">
        <f>H4</f>
        <v>3</v>
      </c>
      <c r="I45" s="35">
        <f>SUM(I4,I40,I39)</f>
        <v>43</v>
      </c>
      <c r="J45" s="32"/>
      <c r="K45" s="35">
        <f>K4+K40</f>
        <v>40</v>
      </c>
      <c r="L45" s="23"/>
      <c r="M45" s="23"/>
      <c r="N45" s="23"/>
      <c r="O45" s="23">
        <f t="shared" si="3"/>
        <v>541</v>
      </c>
      <c r="P45" s="24">
        <f t="shared" si="4"/>
        <v>10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46" s="1" customFormat="1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s="1" customFormat="1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s="1" customFormat="1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3:4" x14ac:dyDescent="0.2">
      <c r="C49" s="4"/>
      <c r="D49" s="4"/>
    </row>
    <row r="74" spans="1:51" s="3" customFormat="1" x14ac:dyDescent="0.2">
      <c r="A74" s="6" t="s">
        <v>69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</row>
    <row r="75" spans="1:51" s="3" customFormat="1" x14ac:dyDescent="0.2">
      <c r="A75" s="6" t="s">
        <v>70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</row>
    <row r="76" spans="1:51" s="3" customFormat="1" x14ac:dyDescent="0.2">
      <c r="A76" s="6" t="s">
        <v>71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</row>
    <row r="77" spans="1:51" s="3" customFormat="1" x14ac:dyDescent="0.2">
      <c r="A77" s="6" t="s">
        <v>72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</row>
    <row r="78" spans="1:51" s="3" customFormat="1" x14ac:dyDescent="0.2">
      <c r="A78" s="6" t="s">
        <v>73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</row>
    <row r="79" spans="1:51" s="3" customFormat="1" x14ac:dyDescent="0.2">
      <c r="A79" s="6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</row>
    <row r="80" spans="1:51" s="3" customFormat="1" x14ac:dyDescent="0.2">
      <c r="A80" s="6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</row>
    <row r="81" spans="1:51" s="3" customFormat="1" x14ac:dyDescent="0.2">
      <c r="A81" s="6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</row>
    <row r="82" spans="1:51" s="3" customFormat="1" x14ac:dyDescent="0.2">
      <c r="A82" s="6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</row>
    <row r="83" spans="1:51" s="3" customFormat="1" x14ac:dyDescent="0.2">
      <c r="A83" s="6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</row>
    <row r="84" spans="1:51" s="3" customFormat="1" x14ac:dyDescent="0.2">
      <c r="A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</row>
    <row r="85" spans="1:51" s="3" customFormat="1" x14ac:dyDescent="0.2">
      <c r="A85" s="6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</row>
    <row r="86" spans="1:51" s="3" customFormat="1" x14ac:dyDescent="0.2">
      <c r="A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</row>
    <row r="87" spans="1:51" s="3" customFormat="1" x14ac:dyDescent="0.2">
      <c r="A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</row>
    <row r="88" spans="1:51" s="3" customFormat="1" x14ac:dyDescent="0.2">
      <c r="A88" s="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</row>
    <row r="89" spans="1:51" s="3" customFormat="1" x14ac:dyDescent="0.2">
      <c r="A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</row>
    <row r="90" spans="1:51" s="3" customFormat="1" x14ac:dyDescent="0.2">
      <c r="A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</row>
    <row r="91" spans="1:51" s="3" customFormat="1" x14ac:dyDescent="0.2">
      <c r="A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</row>
    <row r="92" spans="1:51" s="3" customFormat="1" x14ac:dyDescent="0.2">
      <c r="A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</row>
    <row r="93" spans="1:51" s="3" customFormat="1" x14ac:dyDescent="0.2">
      <c r="A93" s="6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</row>
    <row r="94" spans="1:51" s="3" customFormat="1" x14ac:dyDescent="0.2">
      <c r="A94" s="6">
        <v>2020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</row>
    <row r="95" spans="1:51" s="3" customFormat="1" x14ac:dyDescent="0.2">
      <c r="A95" s="6">
        <v>2021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</row>
    <row r="96" spans="1:51" s="3" customFormat="1" x14ac:dyDescent="0.2">
      <c r="A96" s="6">
        <v>2022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</row>
    <row r="97" spans="1:51" s="3" customFormat="1" x14ac:dyDescent="0.2">
      <c r="A97" s="6">
        <v>2023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</row>
    <row r="98" spans="1:51" s="3" customFormat="1" x14ac:dyDescent="0.2">
      <c r="A98" s="6">
        <v>2024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</row>
    <row r="99" spans="1:51" s="3" customFormat="1" x14ac:dyDescent="0.2">
      <c r="A99" s="6">
        <v>2025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</row>
    <row r="100" spans="1:51" s="3" customFormat="1" x14ac:dyDescent="0.2">
      <c r="A100" s="6">
        <v>2026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</row>
    <row r="101" spans="1:51" s="3" customFormat="1" x14ac:dyDescent="0.2">
      <c r="A101" s="6">
        <v>2027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</row>
    <row r="102" spans="1:51" s="3" customFormat="1" x14ac:dyDescent="0.2">
      <c r="A102" s="6">
        <v>2028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</row>
    <row r="103" spans="1:51" s="3" customFormat="1" x14ac:dyDescent="0.2">
      <c r="A103" s="6">
        <v>2029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</row>
    <row r="104" spans="1:51" s="3" customFormat="1" x14ac:dyDescent="0.2">
      <c r="A104" s="6">
        <v>2030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</row>
    <row r="105" spans="1:51" s="3" customFormat="1" x14ac:dyDescent="0.2">
      <c r="A105" s="6">
        <v>2031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</row>
    <row r="106" spans="1:51" s="3" customFormat="1" x14ac:dyDescent="0.2">
      <c r="A106" s="6">
        <v>2032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</row>
    <row r="107" spans="1:51" s="3" customFormat="1" x14ac:dyDescent="0.2">
      <c r="A107" s="6">
        <v>2033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</row>
    <row r="108" spans="1:51" s="3" customFormat="1" x14ac:dyDescent="0.2">
      <c r="A108" s="6">
        <v>2034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</row>
    <row r="109" spans="1:51" s="3" customFormat="1" x14ac:dyDescent="0.2">
      <c r="A109" s="6">
        <v>2035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</row>
    <row r="110" spans="1:51" s="3" customFormat="1" x14ac:dyDescent="0.2">
      <c r="A110" s="6">
        <v>2036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</row>
    <row r="111" spans="1:51" s="3" customFormat="1" x14ac:dyDescent="0.2">
      <c r="A111" s="6">
        <v>2037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</row>
    <row r="112" spans="1:51" s="3" customFormat="1" x14ac:dyDescent="0.2">
      <c r="A112" s="6">
        <v>2038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</row>
    <row r="113" spans="1:51" s="3" customFormat="1" x14ac:dyDescent="0.2">
      <c r="A113" s="6">
        <v>2039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</row>
    <row r="114" spans="1:51" s="3" customFormat="1" x14ac:dyDescent="0.2">
      <c r="A114" s="6">
        <v>2040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</row>
    <row r="115" spans="1:51" s="3" customFormat="1" x14ac:dyDescent="0.2">
      <c r="A115" s="6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</row>
    <row r="116" spans="1:51" s="3" customFormat="1" x14ac:dyDescent="0.2">
      <c r="A116" s="6" t="s">
        <v>74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</row>
    <row r="117" spans="1:51" s="3" customFormat="1" x14ac:dyDescent="0.2">
      <c r="A117" s="6" t="s">
        <v>75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</row>
    <row r="118" spans="1:51" s="3" customFormat="1" x14ac:dyDescent="0.2">
      <c r="A118" s="6" t="s">
        <v>76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</row>
    <row r="119" spans="1:51" s="3" customFormat="1" x14ac:dyDescent="0.2">
      <c r="A119" s="6" t="s">
        <v>0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</row>
    <row r="120" spans="1:51" s="3" customFormat="1" x14ac:dyDescent="0.2">
      <c r="A120" s="6" t="s">
        <v>77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</row>
    <row r="121" spans="1:51" s="3" customFormat="1" x14ac:dyDescent="0.2">
      <c r="A121" s="6" t="s">
        <v>78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</row>
    <row r="122" spans="1:51" s="3" customFormat="1" x14ac:dyDescent="0.2">
      <c r="A122" s="6" t="s">
        <v>79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</row>
    <row r="123" spans="1:51" s="3" customFormat="1" x14ac:dyDescent="0.2">
      <c r="A123" s="6" t="s">
        <v>80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</row>
    <row r="124" spans="1:51" s="3" customFormat="1" x14ac:dyDescent="0.2">
      <c r="A124" s="6" t="s">
        <v>81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</row>
    <row r="125" spans="1:51" s="3" customFormat="1" x14ac:dyDescent="0.2">
      <c r="A125" s="6" t="s">
        <v>82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</row>
    <row r="126" spans="1:51" s="3" customFormat="1" x14ac:dyDescent="0.2">
      <c r="A126" s="6" t="s">
        <v>83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</row>
    <row r="127" spans="1:51" s="3" customFormat="1" x14ac:dyDescent="0.2">
      <c r="A127" s="6" t="s">
        <v>84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</row>
  </sheetData>
  <mergeCells count="7">
    <mergeCell ref="O2:P2"/>
    <mergeCell ref="C2:D2"/>
    <mergeCell ref="E2:F2"/>
    <mergeCell ref="G2:H2"/>
    <mergeCell ref="I2:J2"/>
    <mergeCell ref="K2:L2"/>
    <mergeCell ref="M2:N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4DD4E-6AC3-4A47-AB23-6083C5EC7942}">
  <dimension ref="A1:AY127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:H45"/>
    </sheetView>
  </sheetViews>
  <sheetFormatPr defaultColWidth="9.140625" defaultRowHeight="12.75" x14ac:dyDescent="0.2"/>
  <cols>
    <col min="1" max="1" width="40.85546875" style="3" customWidth="1"/>
    <col min="2" max="2" width="11.85546875" style="3" customWidth="1"/>
    <col min="3" max="4" width="15.42578125" style="3" customWidth="1"/>
    <col min="5" max="16" width="15.42578125" style="5" customWidth="1"/>
    <col min="17" max="16384" width="9.140625" style="5"/>
  </cols>
  <sheetData>
    <row r="1" spans="1:46" x14ac:dyDescent="0.2">
      <c r="A1" s="18" t="s">
        <v>97</v>
      </c>
    </row>
    <row r="2" spans="1:46" s="7" customFormat="1" ht="15" customHeight="1" x14ac:dyDescent="0.25">
      <c r="A2" s="8"/>
      <c r="B2" s="9"/>
      <c r="C2" s="63" t="s">
        <v>69</v>
      </c>
      <c r="D2" s="63"/>
      <c r="E2" s="63" t="s">
        <v>70</v>
      </c>
      <c r="F2" s="63"/>
      <c r="G2" s="63" t="s">
        <v>71</v>
      </c>
      <c r="H2" s="63"/>
      <c r="I2" s="63" t="s">
        <v>72</v>
      </c>
      <c r="J2" s="63"/>
      <c r="K2" s="63" t="s">
        <v>73</v>
      </c>
      <c r="L2" s="63"/>
      <c r="M2" s="65" t="s">
        <v>89</v>
      </c>
      <c r="N2" s="66"/>
      <c r="O2" s="63" t="s">
        <v>85</v>
      </c>
      <c r="P2" s="64"/>
    </row>
    <row r="3" spans="1:46" s="7" customFormat="1" x14ac:dyDescent="0.25">
      <c r="A3" s="25"/>
      <c r="B3" s="26"/>
      <c r="C3" s="26" t="s">
        <v>86</v>
      </c>
      <c r="D3" s="26" t="s">
        <v>87</v>
      </c>
      <c r="E3" s="26" t="s">
        <v>86</v>
      </c>
      <c r="F3" s="26" t="s">
        <v>87</v>
      </c>
      <c r="G3" s="26" t="s">
        <v>86</v>
      </c>
      <c r="H3" s="26" t="s">
        <v>87</v>
      </c>
      <c r="I3" s="26" t="s">
        <v>86</v>
      </c>
      <c r="J3" s="26" t="s">
        <v>87</v>
      </c>
      <c r="K3" s="26" t="s">
        <v>86</v>
      </c>
      <c r="L3" s="26" t="s">
        <v>87</v>
      </c>
      <c r="M3" s="26" t="s">
        <v>86</v>
      </c>
      <c r="N3" s="26" t="s">
        <v>87</v>
      </c>
      <c r="O3" s="26" t="s">
        <v>86</v>
      </c>
      <c r="P3" s="27" t="s">
        <v>87</v>
      </c>
    </row>
    <row r="4" spans="1:46" s="1" customFormat="1" x14ac:dyDescent="0.2">
      <c r="A4" s="10" t="s">
        <v>1</v>
      </c>
      <c r="B4" s="11" t="s">
        <v>2</v>
      </c>
      <c r="C4" s="57">
        <f t="shared" ref="C4" si="0">C5+C22</f>
        <v>167</v>
      </c>
      <c r="D4" s="57">
        <f>D5+D22</f>
        <v>4</v>
      </c>
      <c r="E4" s="32">
        <v>77</v>
      </c>
      <c r="F4" s="32">
        <v>0</v>
      </c>
      <c r="G4" s="32">
        <f t="shared" ref="G4:H4" si="1">G5+G22</f>
        <v>25</v>
      </c>
      <c r="H4" s="32">
        <f t="shared" si="1"/>
        <v>3</v>
      </c>
      <c r="I4" s="49">
        <f>SUM(I5,I22,I29)</f>
        <v>24</v>
      </c>
      <c r="J4" s="32"/>
      <c r="K4" s="32"/>
      <c r="L4" s="19"/>
      <c r="M4" s="19"/>
      <c r="N4" s="19"/>
      <c r="O4" s="19">
        <f>C4+E4+G4+I4+K4+M4</f>
        <v>293</v>
      </c>
      <c r="P4" s="20">
        <f>D4+F4+H4+J4+L4+N4</f>
        <v>7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s="2" customFormat="1" x14ac:dyDescent="0.2">
      <c r="A5" s="10" t="s">
        <v>3</v>
      </c>
      <c r="B5" s="11" t="s">
        <v>4</v>
      </c>
      <c r="C5" s="57">
        <f>C6+C12+C18</f>
        <v>146</v>
      </c>
      <c r="D5" s="57">
        <f>D6+D12+D18</f>
        <v>4</v>
      </c>
      <c r="E5" s="32">
        <v>74</v>
      </c>
      <c r="F5" s="32">
        <v>0</v>
      </c>
      <c r="G5" s="32">
        <f t="shared" ref="G5:H5" si="2">SUM(G6,G18,G12)</f>
        <v>20</v>
      </c>
      <c r="H5" s="32">
        <f t="shared" si="2"/>
        <v>0</v>
      </c>
      <c r="I5" s="49">
        <f>SUM(I12,I6)</f>
        <v>11</v>
      </c>
      <c r="J5" s="32"/>
      <c r="K5" s="32"/>
      <c r="L5" s="19"/>
      <c r="M5" s="19"/>
      <c r="N5" s="19"/>
      <c r="O5" s="19">
        <f t="shared" ref="O5:O45" si="3">C5+E5+G5+I5+K5+M5</f>
        <v>251</v>
      </c>
      <c r="P5" s="20">
        <f t="shared" ref="P5:P45" si="4">D5+F5+H5+J5+L5+N5</f>
        <v>4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1:46" s="1" customFormat="1" x14ac:dyDescent="0.2">
      <c r="A6" s="15" t="s">
        <v>5</v>
      </c>
      <c r="B6" s="16" t="s">
        <v>6</v>
      </c>
      <c r="C6" s="57">
        <f t="shared" ref="C6:D6" si="5">SUM(C7:C11)</f>
        <v>131</v>
      </c>
      <c r="D6" s="57">
        <f t="shared" si="5"/>
        <v>0</v>
      </c>
      <c r="E6" s="32">
        <v>66</v>
      </c>
      <c r="F6" s="32">
        <v>0</v>
      </c>
      <c r="G6" s="32">
        <f t="shared" ref="G6:H6" si="6">SUM(G7:G11)</f>
        <v>11</v>
      </c>
      <c r="H6" s="32">
        <f t="shared" si="6"/>
        <v>0</v>
      </c>
      <c r="I6" s="32">
        <f t="shared" ref="I6" si="7">SUM(I7:I11)</f>
        <v>10</v>
      </c>
      <c r="J6" s="32"/>
      <c r="K6" s="12"/>
      <c r="L6" s="21"/>
      <c r="M6" s="21"/>
      <c r="N6" s="21"/>
      <c r="O6" s="19">
        <f t="shared" si="3"/>
        <v>218</v>
      </c>
      <c r="P6" s="20">
        <f t="shared" si="4"/>
        <v>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s="1" customFormat="1" x14ac:dyDescent="0.2">
      <c r="A7" s="15" t="s">
        <v>7</v>
      </c>
      <c r="B7" s="16" t="s">
        <v>8</v>
      </c>
      <c r="C7" s="40">
        <v>115</v>
      </c>
      <c r="D7" s="40"/>
      <c r="E7" s="12">
        <v>38</v>
      </c>
      <c r="F7" s="12">
        <v>0</v>
      </c>
      <c r="G7" s="12">
        <v>11</v>
      </c>
      <c r="H7" s="12"/>
      <c r="I7" s="12">
        <v>9</v>
      </c>
      <c r="J7" s="12"/>
      <c r="K7" s="12"/>
      <c r="L7" s="21"/>
      <c r="M7" s="21"/>
      <c r="N7" s="21"/>
      <c r="O7" s="19">
        <f t="shared" si="3"/>
        <v>173</v>
      </c>
      <c r="P7" s="20">
        <f t="shared" si="4"/>
        <v>0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46" s="1" customFormat="1" x14ac:dyDescent="0.2">
      <c r="A8" s="15" t="s">
        <v>9</v>
      </c>
      <c r="B8" s="16" t="s">
        <v>10</v>
      </c>
      <c r="C8" s="40"/>
      <c r="D8" s="40"/>
      <c r="E8" s="12">
        <v>0</v>
      </c>
      <c r="F8" s="12">
        <v>0</v>
      </c>
      <c r="G8" s="45"/>
      <c r="H8" s="12"/>
      <c r="I8" s="12">
        <v>0</v>
      </c>
      <c r="J8" s="12"/>
      <c r="K8" s="12"/>
      <c r="L8" s="21"/>
      <c r="M8" s="21"/>
      <c r="N8" s="21"/>
      <c r="O8" s="19">
        <f t="shared" si="3"/>
        <v>0</v>
      </c>
      <c r="P8" s="20">
        <f t="shared" si="4"/>
        <v>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s="1" customFormat="1" x14ac:dyDescent="0.2">
      <c r="A9" s="15" t="s">
        <v>11</v>
      </c>
      <c r="B9" s="16" t="s">
        <v>12</v>
      </c>
      <c r="C9" s="40">
        <v>16</v>
      </c>
      <c r="D9" s="40"/>
      <c r="E9" s="12">
        <v>6</v>
      </c>
      <c r="F9" s="12">
        <v>0</v>
      </c>
      <c r="G9" s="12"/>
      <c r="H9" s="12"/>
      <c r="I9" s="12">
        <v>0</v>
      </c>
      <c r="J9" s="12"/>
      <c r="K9" s="12"/>
      <c r="L9" s="21"/>
      <c r="M9" s="21"/>
      <c r="N9" s="21"/>
      <c r="O9" s="19">
        <f t="shared" si="3"/>
        <v>22</v>
      </c>
      <c r="P9" s="20">
        <f t="shared" si="4"/>
        <v>0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6" s="1" customFormat="1" x14ac:dyDescent="0.2">
      <c r="A10" s="15" t="s">
        <v>13</v>
      </c>
      <c r="B10" s="16" t="s">
        <v>14</v>
      </c>
      <c r="C10" s="40"/>
      <c r="D10" s="40"/>
      <c r="E10" s="12">
        <v>22</v>
      </c>
      <c r="F10" s="12">
        <v>0</v>
      </c>
      <c r="G10" s="45"/>
      <c r="H10" s="12"/>
      <c r="I10" s="12">
        <v>1</v>
      </c>
      <c r="J10" s="12"/>
      <c r="K10" s="12"/>
      <c r="L10" s="21"/>
      <c r="M10" s="21"/>
      <c r="N10" s="21"/>
      <c r="O10" s="19">
        <f t="shared" si="3"/>
        <v>23</v>
      </c>
      <c r="P10" s="20">
        <f t="shared" si="4"/>
        <v>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s="1" customFormat="1" x14ac:dyDescent="0.2">
      <c r="A11" s="15" t="s">
        <v>15</v>
      </c>
      <c r="B11" s="16" t="s">
        <v>16</v>
      </c>
      <c r="C11" s="40"/>
      <c r="D11" s="40"/>
      <c r="E11" s="12">
        <v>0</v>
      </c>
      <c r="F11" s="12">
        <v>0</v>
      </c>
      <c r="G11" s="45"/>
      <c r="H11" s="12"/>
      <c r="I11" s="12">
        <v>0</v>
      </c>
      <c r="J11" s="12"/>
      <c r="K11" s="12"/>
      <c r="L11" s="21"/>
      <c r="M11" s="21"/>
      <c r="N11" s="21"/>
      <c r="O11" s="19">
        <f t="shared" si="3"/>
        <v>0</v>
      </c>
      <c r="P11" s="20">
        <f t="shared" si="4"/>
        <v>0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s="1" customFormat="1" x14ac:dyDescent="0.2">
      <c r="A12" s="15" t="s">
        <v>17</v>
      </c>
      <c r="B12" s="16" t="s">
        <v>18</v>
      </c>
      <c r="C12" s="35">
        <f t="shared" ref="C12:D12" si="8">SUM(C13:C17)</f>
        <v>15</v>
      </c>
      <c r="D12" s="35">
        <f t="shared" si="8"/>
        <v>0</v>
      </c>
      <c r="E12" s="32">
        <v>8</v>
      </c>
      <c r="F12" s="32">
        <v>0</v>
      </c>
      <c r="G12" s="41">
        <f t="shared" ref="G12:H12" si="9">SUM(G13:G17)</f>
        <v>9</v>
      </c>
      <c r="H12" s="41">
        <f t="shared" si="9"/>
        <v>0</v>
      </c>
      <c r="I12" s="51">
        <f>SUM(I13:I17)</f>
        <v>1</v>
      </c>
      <c r="J12" s="32"/>
      <c r="K12" s="32"/>
      <c r="L12" s="21"/>
      <c r="M12" s="21"/>
      <c r="N12" s="21"/>
      <c r="O12" s="19">
        <f t="shared" si="3"/>
        <v>33</v>
      </c>
      <c r="P12" s="20">
        <f t="shared" si="4"/>
        <v>0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s="1" customFormat="1" x14ac:dyDescent="0.2">
      <c r="A13" s="15" t="s">
        <v>19</v>
      </c>
      <c r="B13" s="16" t="s">
        <v>20</v>
      </c>
      <c r="C13" s="40"/>
      <c r="D13" s="48"/>
      <c r="E13" s="12">
        <v>1</v>
      </c>
      <c r="F13" s="12">
        <v>0</v>
      </c>
      <c r="G13" s="45"/>
      <c r="H13" s="12"/>
      <c r="I13" s="12">
        <v>0</v>
      </c>
      <c r="J13" s="12"/>
      <c r="K13" s="12"/>
      <c r="L13" s="21"/>
      <c r="M13" s="21"/>
      <c r="N13" s="21"/>
      <c r="O13" s="19">
        <f t="shared" si="3"/>
        <v>1</v>
      </c>
      <c r="P13" s="20">
        <f t="shared" si="4"/>
        <v>0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s="1" customFormat="1" x14ac:dyDescent="0.2">
      <c r="A14" s="15" t="s">
        <v>21</v>
      </c>
      <c r="B14" s="16" t="s">
        <v>22</v>
      </c>
      <c r="C14" s="40">
        <v>13</v>
      </c>
      <c r="D14" s="48"/>
      <c r="E14" s="12">
        <v>7</v>
      </c>
      <c r="F14" s="12">
        <v>0</v>
      </c>
      <c r="G14" s="12">
        <v>8</v>
      </c>
      <c r="H14" s="12"/>
      <c r="I14" s="12">
        <v>1</v>
      </c>
      <c r="J14" s="12"/>
      <c r="K14" s="12"/>
      <c r="L14" s="21"/>
      <c r="M14" s="21"/>
      <c r="N14" s="21"/>
      <c r="O14" s="19">
        <f t="shared" si="3"/>
        <v>29</v>
      </c>
      <c r="P14" s="20">
        <f t="shared" si="4"/>
        <v>0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s="1" customFormat="1" x14ac:dyDescent="0.2">
      <c r="A15" s="15" t="s">
        <v>23</v>
      </c>
      <c r="B15" s="16" t="s">
        <v>24</v>
      </c>
      <c r="C15" s="40"/>
      <c r="D15" s="48"/>
      <c r="E15" s="12">
        <v>0</v>
      </c>
      <c r="F15" s="12">
        <v>0</v>
      </c>
      <c r="G15" s="45"/>
      <c r="H15" s="12"/>
      <c r="I15" s="12">
        <v>0</v>
      </c>
      <c r="J15" s="12"/>
      <c r="K15" s="12"/>
      <c r="L15" s="21"/>
      <c r="M15" s="21"/>
      <c r="N15" s="21"/>
      <c r="O15" s="19">
        <f t="shared" si="3"/>
        <v>0</v>
      </c>
      <c r="P15" s="20">
        <f t="shared" si="4"/>
        <v>0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1:46" s="1" customFormat="1" x14ac:dyDescent="0.2">
      <c r="A16" s="15" t="s">
        <v>25</v>
      </c>
      <c r="B16" s="16" t="s">
        <v>26</v>
      </c>
      <c r="C16" s="40"/>
      <c r="D16" s="48"/>
      <c r="E16" s="12">
        <v>0</v>
      </c>
      <c r="F16" s="12">
        <v>0</v>
      </c>
      <c r="G16" s="45"/>
      <c r="H16" s="12"/>
      <c r="I16" s="12">
        <v>0</v>
      </c>
      <c r="J16" s="12"/>
      <c r="K16" s="12"/>
      <c r="L16" s="21"/>
      <c r="M16" s="21"/>
      <c r="N16" s="21"/>
      <c r="O16" s="19">
        <f t="shared" si="3"/>
        <v>0</v>
      </c>
      <c r="P16" s="20">
        <f t="shared" si="4"/>
        <v>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s="1" customFormat="1" x14ac:dyDescent="0.2">
      <c r="A17" s="15" t="s">
        <v>27</v>
      </c>
      <c r="B17" s="16" t="s">
        <v>28</v>
      </c>
      <c r="C17" s="40">
        <v>2</v>
      </c>
      <c r="D17" s="48"/>
      <c r="E17" s="12">
        <v>0</v>
      </c>
      <c r="F17" s="12">
        <v>0</v>
      </c>
      <c r="G17" s="12">
        <v>1</v>
      </c>
      <c r="H17" s="12"/>
      <c r="I17" s="12">
        <v>0</v>
      </c>
      <c r="J17" s="12"/>
      <c r="K17" s="12"/>
      <c r="L17" s="21"/>
      <c r="M17" s="21"/>
      <c r="N17" s="21"/>
      <c r="O17" s="19">
        <f t="shared" si="3"/>
        <v>3</v>
      </c>
      <c r="P17" s="20">
        <f t="shared" si="4"/>
        <v>0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46" s="1" customFormat="1" x14ac:dyDescent="0.2">
      <c r="A18" s="15" t="s">
        <v>29</v>
      </c>
      <c r="B18" s="16" t="s">
        <v>30</v>
      </c>
      <c r="C18" s="35">
        <f t="shared" ref="C18:D18" si="10">SUM(C19:C21)</f>
        <v>0</v>
      </c>
      <c r="D18" s="35">
        <f t="shared" si="10"/>
        <v>4</v>
      </c>
      <c r="E18" s="32">
        <v>0</v>
      </c>
      <c r="F18" s="32">
        <v>0</v>
      </c>
      <c r="G18" s="32">
        <f t="shared" ref="G18:H18" si="11">SUM(G19:G21)</f>
        <v>0</v>
      </c>
      <c r="H18" s="32">
        <f t="shared" si="11"/>
        <v>0</v>
      </c>
      <c r="I18" s="35">
        <v>0</v>
      </c>
      <c r="J18" s="32"/>
      <c r="K18" s="32"/>
      <c r="L18" s="21"/>
      <c r="M18" s="21"/>
      <c r="N18" s="21"/>
      <c r="O18" s="19">
        <f t="shared" si="3"/>
        <v>0</v>
      </c>
      <c r="P18" s="20">
        <f t="shared" si="4"/>
        <v>4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s="1" customFormat="1" x14ac:dyDescent="0.2">
      <c r="A19" s="15" t="s">
        <v>31</v>
      </c>
      <c r="B19" s="16" t="s">
        <v>32</v>
      </c>
      <c r="C19" s="40"/>
      <c r="D19" s="40"/>
      <c r="E19" s="12">
        <v>0</v>
      </c>
      <c r="F19" s="12">
        <v>0</v>
      </c>
      <c r="G19" s="45"/>
      <c r="H19" s="12"/>
      <c r="I19" s="12">
        <v>0</v>
      </c>
      <c r="J19" s="12"/>
      <c r="K19" s="12"/>
      <c r="L19" s="21"/>
      <c r="M19" s="21"/>
      <c r="N19" s="21"/>
      <c r="O19" s="19">
        <f t="shared" si="3"/>
        <v>0</v>
      </c>
      <c r="P19" s="20">
        <f t="shared" si="4"/>
        <v>0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46" s="1" customFormat="1" x14ac:dyDescent="0.2">
      <c r="A20" s="15" t="s">
        <v>33</v>
      </c>
      <c r="B20" s="16" t="s">
        <v>34</v>
      </c>
      <c r="C20" s="40"/>
      <c r="D20" s="12">
        <v>4</v>
      </c>
      <c r="E20" s="12">
        <v>0</v>
      </c>
      <c r="F20" s="12">
        <v>0</v>
      </c>
      <c r="G20" s="45"/>
      <c r="H20" s="12"/>
      <c r="I20" s="12">
        <v>0</v>
      </c>
      <c r="J20" s="12"/>
      <c r="K20" s="12"/>
      <c r="L20" s="21"/>
      <c r="M20" s="21"/>
      <c r="N20" s="21"/>
      <c r="O20" s="19">
        <f t="shared" si="3"/>
        <v>0</v>
      </c>
      <c r="P20" s="20">
        <f t="shared" si="4"/>
        <v>4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  <row r="21" spans="1:46" s="1" customFormat="1" x14ac:dyDescent="0.2">
      <c r="A21" s="15" t="s">
        <v>35</v>
      </c>
      <c r="B21" s="16" t="s">
        <v>36</v>
      </c>
      <c r="C21" s="40"/>
      <c r="D21" s="40"/>
      <c r="E21" s="12">
        <v>0</v>
      </c>
      <c r="F21" s="12">
        <v>0</v>
      </c>
      <c r="G21" s="45"/>
      <c r="H21" s="12"/>
      <c r="I21" s="12">
        <v>0</v>
      </c>
      <c r="J21" s="12"/>
      <c r="K21" s="12"/>
      <c r="L21" s="21"/>
      <c r="M21" s="21"/>
      <c r="N21" s="21"/>
      <c r="O21" s="19">
        <f t="shared" si="3"/>
        <v>0</v>
      </c>
      <c r="P21" s="20">
        <f t="shared" si="4"/>
        <v>0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46" s="2" customFormat="1" x14ac:dyDescent="0.2">
      <c r="A22" s="10" t="s">
        <v>37</v>
      </c>
      <c r="B22" s="11" t="s">
        <v>38</v>
      </c>
      <c r="C22" s="32">
        <f t="shared" ref="C22:D22" si="12">C23+C29+C35</f>
        <v>21</v>
      </c>
      <c r="D22" s="32">
        <f t="shared" si="12"/>
        <v>0</v>
      </c>
      <c r="E22" s="32">
        <v>3</v>
      </c>
      <c r="F22" s="32">
        <v>0</v>
      </c>
      <c r="G22" s="32">
        <f t="shared" ref="G22:H22" si="13">SUM(G23,G29,G35)</f>
        <v>5</v>
      </c>
      <c r="H22" s="32">
        <f t="shared" si="13"/>
        <v>3</v>
      </c>
      <c r="I22" s="35">
        <f>SUM(I23,I35)</f>
        <v>7</v>
      </c>
      <c r="J22" s="35"/>
      <c r="K22" s="32"/>
      <c r="L22" s="19"/>
      <c r="M22" s="19"/>
      <c r="N22" s="19"/>
      <c r="O22" s="19">
        <f t="shared" si="3"/>
        <v>36</v>
      </c>
      <c r="P22" s="20">
        <f t="shared" si="4"/>
        <v>3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46" s="1" customFormat="1" x14ac:dyDescent="0.2">
      <c r="A23" s="15" t="s">
        <v>5</v>
      </c>
      <c r="B23" s="16" t="s">
        <v>39</v>
      </c>
      <c r="C23" s="35">
        <f>SUM(C24:C28)</f>
        <v>12</v>
      </c>
      <c r="D23" s="35">
        <f t="shared" ref="D23" si="14">SUM(D24:D28)</f>
        <v>0</v>
      </c>
      <c r="E23" s="32">
        <v>3</v>
      </c>
      <c r="F23" s="32">
        <v>0</v>
      </c>
      <c r="G23" s="32">
        <f t="shared" ref="G23:H23" si="15">SUM(G24:G28)</f>
        <v>5</v>
      </c>
      <c r="H23" s="32">
        <f t="shared" si="15"/>
        <v>0</v>
      </c>
      <c r="I23" s="35">
        <f t="shared" ref="I23" si="16">SUM(I24:I28)</f>
        <v>7</v>
      </c>
      <c r="J23" s="32"/>
      <c r="K23" s="32"/>
      <c r="L23" s="21"/>
      <c r="M23" s="21"/>
      <c r="N23" s="21"/>
      <c r="O23" s="19">
        <f t="shared" si="3"/>
        <v>27</v>
      </c>
      <c r="P23" s="20">
        <f t="shared" si="4"/>
        <v>0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</row>
    <row r="24" spans="1:46" s="1" customFormat="1" x14ac:dyDescent="0.2">
      <c r="A24" s="15" t="s">
        <v>7</v>
      </c>
      <c r="B24" s="16" t="s">
        <v>40</v>
      </c>
      <c r="C24" s="40"/>
      <c r="D24" s="45"/>
      <c r="E24" s="12">
        <v>0</v>
      </c>
      <c r="F24" s="12">
        <v>0</v>
      </c>
      <c r="G24" s="45"/>
      <c r="H24" s="12"/>
      <c r="I24" s="12">
        <v>0</v>
      </c>
      <c r="J24" s="12"/>
      <c r="K24" s="12"/>
      <c r="L24" s="21"/>
      <c r="M24" s="21"/>
      <c r="N24" s="21"/>
      <c r="O24" s="19">
        <f t="shared" si="3"/>
        <v>0</v>
      </c>
      <c r="P24" s="20">
        <f t="shared" si="4"/>
        <v>0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</row>
    <row r="25" spans="1:46" s="1" customFormat="1" x14ac:dyDescent="0.2">
      <c r="A25" s="15" t="s">
        <v>9</v>
      </c>
      <c r="B25" s="16" t="s">
        <v>41</v>
      </c>
      <c r="C25" s="40">
        <v>12</v>
      </c>
      <c r="D25" s="45"/>
      <c r="E25" s="12">
        <v>3</v>
      </c>
      <c r="F25" s="12">
        <v>0</v>
      </c>
      <c r="G25" s="12">
        <v>5</v>
      </c>
      <c r="H25" s="12"/>
      <c r="I25" s="12">
        <v>7</v>
      </c>
      <c r="J25" s="12"/>
      <c r="K25" s="12"/>
      <c r="L25" s="21"/>
      <c r="M25" s="21"/>
      <c r="N25" s="21"/>
      <c r="O25" s="19">
        <f t="shared" si="3"/>
        <v>27</v>
      </c>
      <c r="P25" s="20">
        <f t="shared" si="4"/>
        <v>0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</row>
    <row r="26" spans="1:46" s="1" customFormat="1" x14ac:dyDescent="0.2">
      <c r="A26" s="15" t="s">
        <v>11</v>
      </c>
      <c r="B26" s="16" t="s">
        <v>42</v>
      </c>
      <c r="C26" s="40"/>
      <c r="D26" s="45"/>
      <c r="E26" s="12">
        <v>0</v>
      </c>
      <c r="F26" s="12">
        <v>0</v>
      </c>
      <c r="G26" s="45"/>
      <c r="H26" s="12"/>
      <c r="I26" s="12">
        <v>0</v>
      </c>
      <c r="J26" s="12"/>
      <c r="K26" s="12"/>
      <c r="L26" s="21"/>
      <c r="M26" s="21"/>
      <c r="N26" s="21"/>
      <c r="O26" s="19">
        <f t="shared" si="3"/>
        <v>0</v>
      </c>
      <c r="P26" s="20">
        <f t="shared" si="4"/>
        <v>0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46" s="1" customFormat="1" x14ac:dyDescent="0.2">
      <c r="A27" s="15" t="s">
        <v>13</v>
      </c>
      <c r="B27" s="16" t="s">
        <v>43</v>
      </c>
      <c r="C27" s="40"/>
      <c r="D27" s="45"/>
      <c r="E27" s="12">
        <v>0</v>
      </c>
      <c r="F27" s="12">
        <v>0</v>
      </c>
      <c r="G27" s="45"/>
      <c r="H27" s="12"/>
      <c r="I27" s="12">
        <v>0</v>
      </c>
      <c r="J27" s="12"/>
      <c r="K27" s="12"/>
      <c r="L27" s="21"/>
      <c r="M27" s="21"/>
      <c r="N27" s="21"/>
      <c r="O27" s="19">
        <f t="shared" si="3"/>
        <v>0</v>
      </c>
      <c r="P27" s="20">
        <f t="shared" si="4"/>
        <v>0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46" s="1" customFormat="1" x14ac:dyDescent="0.2">
      <c r="A28" s="15" t="s">
        <v>15</v>
      </c>
      <c r="B28" s="16" t="s">
        <v>44</v>
      </c>
      <c r="C28" s="40"/>
      <c r="D28" s="12"/>
      <c r="E28" s="12">
        <v>0</v>
      </c>
      <c r="F28" s="12">
        <v>0</v>
      </c>
      <c r="G28" s="45"/>
      <c r="H28" s="12"/>
      <c r="I28" s="12">
        <v>0</v>
      </c>
      <c r="J28" s="12"/>
      <c r="K28" s="12"/>
      <c r="L28" s="21"/>
      <c r="M28" s="21"/>
      <c r="N28" s="21"/>
      <c r="O28" s="19">
        <f t="shared" si="3"/>
        <v>0</v>
      </c>
      <c r="P28" s="20">
        <f t="shared" si="4"/>
        <v>0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46" s="1" customFormat="1" x14ac:dyDescent="0.2">
      <c r="A29" s="15" t="s">
        <v>17</v>
      </c>
      <c r="B29" s="16" t="s">
        <v>45</v>
      </c>
      <c r="C29" s="32">
        <f t="shared" ref="C29" si="17">SUM(C30:C34)</f>
        <v>9</v>
      </c>
      <c r="D29" s="32">
        <f>SUM(D30:D34)</f>
        <v>0</v>
      </c>
      <c r="E29" s="32">
        <v>0</v>
      </c>
      <c r="F29" s="32">
        <v>0</v>
      </c>
      <c r="G29" s="32">
        <f t="shared" ref="G29:H29" si="18">SUM(G30:G34)</f>
        <v>0</v>
      </c>
      <c r="H29" s="32">
        <f t="shared" si="18"/>
        <v>0</v>
      </c>
      <c r="I29" s="35">
        <f>SUM(I30:I34)</f>
        <v>6</v>
      </c>
      <c r="J29" s="32"/>
      <c r="K29" s="32"/>
      <c r="L29" s="21"/>
      <c r="M29" s="21"/>
      <c r="N29" s="21"/>
      <c r="O29" s="19">
        <f t="shared" si="3"/>
        <v>15</v>
      </c>
      <c r="P29" s="20">
        <f t="shared" si="4"/>
        <v>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46" s="1" customFormat="1" x14ac:dyDescent="0.2">
      <c r="A30" s="15" t="s">
        <v>19</v>
      </c>
      <c r="B30" s="16" t="s">
        <v>46</v>
      </c>
      <c r="C30" s="40"/>
      <c r="D30" s="48"/>
      <c r="E30" s="12">
        <v>0</v>
      </c>
      <c r="F30" s="12">
        <v>0</v>
      </c>
      <c r="G30" s="45"/>
      <c r="H30" s="12"/>
      <c r="I30" s="12"/>
      <c r="J30" s="12"/>
      <c r="K30" s="12"/>
      <c r="L30" s="21"/>
      <c r="M30" s="21"/>
      <c r="N30" s="21"/>
      <c r="O30" s="19">
        <f t="shared" si="3"/>
        <v>0</v>
      </c>
      <c r="P30" s="20">
        <f t="shared" si="4"/>
        <v>0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46" s="1" customFormat="1" x14ac:dyDescent="0.2">
      <c r="A31" s="15" t="s">
        <v>21</v>
      </c>
      <c r="B31" s="16" t="s">
        <v>47</v>
      </c>
      <c r="C31" s="40">
        <v>9</v>
      </c>
      <c r="D31" s="48"/>
      <c r="E31" s="12">
        <v>0</v>
      </c>
      <c r="F31" s="12">
        <v>0</v>
      </c>
      <c r="G31" s="45"/>
      <c r="H31" s="12"/>
      <c r="I31" s="12">
        <v>5</v>
      </c>
      <c r="J31" s="12"/>
      <c r="K31" s="12"/>
      <c r="L31" s="21"/>
      <c r="M31" s="21"/>
      <c r="N31" s="21"/>
      <c r="O31" s="19">
        <f t="shared" si="3"/>
        <v>14</v>
      </c>
      <c r="P31" s="20">
        <f t="shared" si="4"/>
        <v>0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s="1" customFormat="1" x14ac:dyDescent="0.2">
      <c r="A32" s="15" t="s">
        <v>23</v>
      </c>
      <c r="B32" s="16" t="s">
        <v>48</v>
      </c>
      <c r="C32" s="40"/>
      <c r="D32" s="48"/>
      <c r="E32" s="12">
        <v>0</v>
      </c>
      <c r="F32" s="12">
        <v>0</v>
      </c>
      <c r="G32" s="45"/>
      <c r="H32" s="12"/>
      <c r="I32" s="12">
        <v>0</v>
      </c>
      <c r="J32" s="12"/>
      <c r="K32" s="12"/>
      <c r="L32" s="21"/>
      <c r="M32" s="21"/>
      <c r="N32" s="21"/>
      <c r="O32" s="19">
        <f t="shared" si="3"/>
        <v>0</v>
      </c>
      <c r="P32" s="20">
        <f t="shared" si="4"/>
        <v>0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46" s="1" customFormat="1" x14ac:dyDescent="0.2">
      <c r="A33" s="15" t="s">
        <v>25</v>
      </c>
      <c r="B33" s="16" t="s">
        <v>49</v>
      </c>
      <c r="C33" s="40"/>
      <c r="D33" s="48"/>
      <c r="E33" s="12">
        <v>0</v>
      </c>
      <c r="F33" s="12">
        <v>0</v>
      </c>
      <c r="G33" s="45"/>
      <c r="H33" s="12"/>
      <c r="I33" s="12">
        <v>0</v>
      </c>
      <c r="J33" s="12"/>
      <c r="K33" s="12"/>
      <c r="L33" s="21"/>
      <c r="M33" s="21"/>
      <c r="N33" s="21"/>
      <c r="O33" s="19">
        <f t="shared" si="3"/>
        <v>0</v>
      </c>
      <c r="P33" s="20">
        <f t="shared" si="4"/>
        <v>0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s="1" customFormat="1" x14ac:dyDescent="0.2">
      <c r="A34" s="15" t="s">
        <v>27</v>
      </c>
      <c r="B34" s="16" t="s">
        <v>50</v>
      </c>
      <c r="C34" s="40"/>
      <c r="D34" s="48"/>
      <c r="E34" s="12">
        <v>0</v>
      </c>
      <c r="F34" s="12">
        <v>0</v>
      </c>
      <c r="G34" s="45"/>
      <c r="H34" s="12"/>
      <c r="I34" s="12">
        <v>1</v>
      </c>
      <c r="J34" s="12"/>
      <c r="K34" s="12"/>
      <c r="L34" s="21"/>
      <c r="M34" s="21"/>
      <c r="N34" s="21"/>
      <c r="O34" s="19">
        <f t="shared" si="3"/>
        <v>1</v>
      </c>
      <c r="P34" s="20">
        <f t="shared" si="4"/>
        <v>0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46" s="1" customFormat="1" x14ac:dyDescent="0.2">
      <c r="A35" s="15" t="s">
        <v>29</v>
      </c>
      <c r="B35" s="16" t="s">
        <v>51</v>
      </c>
      <c r="C35" s="32">
        <f t="shared" ref="C35:D35" si="19">SUM(C36:C38)</f>
        <v>0</v>
      </c>
      <c r="D35" s="32">
        <f t="shared" si="19"/>
        <v>0</v>
      </c>
      <c r="E35" s="32">
        <v>0</v>
      </c>
      <c r="F35" s="32">
        <v>0</v>
      </c>
      <c r="G35" s="32">
        <f t="shared" ref="G35:H35" si="20">SUM(G36:G38)</f>
        <v>0</v>
      </c>
      <c r="H35" s="32">
        <f t="shared" si="20"/>
        <v>3</v>
      </c>
      <c r="I35" s="35">
        <v>0</v>
      </c>
      <c r="J35" s="32"/>
      <c r="K35" s="32"/>
      <c r="L35" s="21"/>
      <c r="M35" s="21"/>
      <c r="N35" s="21"/>
      <c r="O35" s="19">
        <f t="shared" si="3"/>
        <v>0</v>
      </c>
      <c r="P35" s="20">
        <f t="shared" si="4"/>
        <v>3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 s="1" customFormat="1" x14ac:dyDescent="0.2">
      <c r="A36" s="15" t="s">
        <v>31</v>
      </c>
      <c r="B36" s="16" t="s">
        <v>52</v>
      </c>
      <c r="C36" s="12"/>
      <c r="D36" s="12"/>
      <c r="E36" s="12">
        <v>0</v>
      </c>
      <c r="F36" s="12">
        <v>0</v>
      </c>
      <c r="G36" s="45"/>
      <c r="H36" s="12">
        <v>3</v>
      </c>
      <c r="I36" s="12">
        <v>0</v>
      </c>
      <c r="J36" s="12"/>
      <c r="K36" s="12"/>
      <c r="L36" s="21"/>
      <c r="M36" s="21"/>
      <c r="N36" s="21"/>
      <c r="O36" s="19">
        <f t="shared" si="3"/>
        <v>0</v>
      </c>
      <c r="P36" s="20">
        <f t="shared" si="4"/>
        <v>3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s="1" customFormat="1" x14ac:dyDescent="0.2">
      <c r="A37" s="15" t="s">
        <v>33</v>
      </c>
      <c r="B37" s="16" t="s">
        <v>53</v>
      </c>
      <c r="C37" s="12"/>
      <c r="D37" s="12"/>
      <c r="E37" s="12">
        <v>0</v>
      </c>
      <c r="F37" s="12">
        <v>0</v>
      </c>
      <c r="G37" s="45"/>
      <c r="H37" s="12"/>
      <c r="I37" s="12">
        <v>0</v>
      </c>
      <c r="J37" s="12"/>
      <c r="K37" s="12"/>
      <c r="L37" s="21"/>
      <c r="M37" s="21"/>
      <c r="N37" s="21"/>
      <c r="O37" s="19">
        <f t="shared" si="3"/>
        <v>0</v>
      </c>
      <c r="P37" s="20">
        <f t="shared" si="4"/>
        <v>0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s="1" customFormat="1" x14ac:dyDescent="0.2">
      <c r="A38" s="15" t="s">
        <v>35</v>
      </c>
      <c r="B38" s="16" t="s">
        <v>54</v>
      </c>
      <c r="C38" s="12"/>
      <c r="D38" s="12"/>
      <c r="E38" s="12">
        <v>0</v>
      </c>
      <c r="F38" s="12">
        <v>0</v>
      </c>
      <c r="G38" s="45"/>
      <c r="H38" s="12"/>
      <c r="I38" s="12">
        <v>0</v>
      </c>
      <c r="J38" s="12"/>
      <c r="K38" s="12"/>
      <c r="L38" s="21"/>
      <c r="M38" s="21"/>
      <c r="N38" s="21"/>
      <c r="O38" s="19">
        <f t="shared" si="3"/>
        <v>0</v>
      </c>
      <c r="P38" s="20">
        <f t="shared" si="4"/>
        <v>0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 s="1" customFormat="1" x14ac:dyDescent="0.2">
      <c r="A39" s="10" t="s">
        <v>55</v>
      </c>
      <c r="B39" s="11" t="s">
        <v>56</v>
      </c>
      <c r="C39" s="12"/>
      <c r="D39" s="12"/>
      <c r="E39" s="12">
        <v>0</v>
      </c>
      <c r="F39" s="12">
        <v>0</v>
      </c>
      <c r="G39" s="45"/>
      <c r="H39" s="12"/>
      <c r="I39" s="12">
        <v>0</v>
      </c>
      <c r="J39" s="12"/>
      <c r="K39" s="12"/>
      <c r="L39" s="19"/>
      <c r="M39" s="19"/>
      <c r="N39" s="19"/>
      <c r="O39" s="19">
        <f t="shared" si="3"/>
        <v>0</v>
      </c>
      <c r="P39" s="20">
        <f t="shared" si="4"/>
        <v>0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1:46" s="1" customFormat="1" ht="25.5" x14ac:dyDescent="0.2">
      <c r="A40" s="10" t="s">
        <v>57</v>
      </c>
      <c r="B40" s="11" t="s">
        <v>58</v>
      </c>
      <c r="C40" s="40">
        <v>4</v>
      </c>
      <c r="D40" s="48"/>
      <c r="E40" s="32">
        <v>0</v>
      </c>
      <c r="F40" s="32">
        <v>0</v>
      </c>
      <c r="G40" s="12">
        <v>13</v>
      </c>
      <c r="H40" s="12"/>
      <c r="I40" s="12">
        <v>2</v>
      </c>
      <c r="J40" s="12"/>
      <c r="K40" s="12"/>
      <c r="L40" s="19"/>
      <c r="M40" s="19"/>
      <c r="N40" s="19"/>
      <c r="O40" s="19">
        <f t="shared" si="3"/>
        <v>19</v>
      </c>
      <c r="P40" s="20">
        <f t="shared" si="4"/>
        <v>0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s="1" customFormat="1" x14ac:dyDescent="0.2">
      <c r="A41" s="10" t="s">
        <v>59</v>
      </c>
      <c r="B41" s="11" t="s">
        <v>60</v>
      </c>
      <c r="C41" s="12"/>
      <c r="D41" s="12"/>
      <c r="E41" s="12">
        <v>0</v>
      </c>
      <c r="F41" s="12">
        <v>0</v>
      </c>
      <c r="G41" s="45"/>
      <c r="H41" s="12"/>
      <c r="I41" s="12">
        <v>0</v>
      </c>
      <c r="J41" s="12"/>
      <c r="K41" s="12"/>
      <c r="L41" s="19"/>
      <c r="M41" s="19"/>
      <c r="N41" s="19"/>
      <c r="O41" s="19">
        <f t="shared" si="3"/>
        <v>0</v>
      </c>
      <c r="P41" s="20">
        <f t="shared" si="4"/>
        <v>0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 s="1" customFormat="1" x14ac:dyDescent="0.2">
      <c r="A42" s="10" t="s">
        <v>61</v>
      </c>
      <c r="B42" s="11" t="s">
        <v>62</v>
      </c>
      <c r="C42" s="12"/>
      <c r="D42" s="12"/>
      <c r="E42" s="12">
        <v>0</v>
      </c>
      <c r="F42" s="12">
        <v>0</v>
      </c>
      <c r="G42" s="45"/>
      <c r="H42" s="12"/>
      <c r="I42" s="12">
        <v>0</v>
      </c>
      <c r="J42" s="12"/>
      <c r="K42" s="12"/>
      <c r="L42" s="19"/>
      <c r="M42" s="19"/>
      <c r="N42" s="19"/>
      <c r="O42" s="19">
        <f t="shared" si="3"/>
        <v>0</v>
      </c>
      <c r="P42" s="20">
        <f t="shared" si="4"/>
        <v>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46" s="1" customFormat="1" x14ac:dyDescent="0.2">
      <c r="A43" s="10" t="s">
        <v>63</v>
      </c>
      <c r="B43" s="11" t="s">
        <v>64</v>
      </c>
      <c r="C43" s="12"/>
      <c r="D43" s="12"/>
      <c r="E43" s="12">
        <v>0</v>
      </c>
      <c r="F43" s="12">
        <v>0</v>
      </c>
      <c r="G43" s="45"/>
      <c r="H43" s="12"/>
      <c r="I43" s="12">
        <v>0</v>
      </c>
      <c r="J43" s="12"/>
      <c r="K43" s="12"/>
      <c r="L43" s="19"/>
      <c r="M43" s="19"/>
      <c r="N43" s="19"/>
      <c r="O43" s="19">
        <f t="shared" si="3"/>
        <v>0</v>
      </c>
      <c r="P43" s="20">
        <f t="shared" si="4"/>
        <v>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 s="1" customFormat="1" x14ac:dyDescent="0.2">
      <c r="A44" s="10" t="s">
        <v>65</v>
      </c>
      <c r="B44" s="11" t="s">
        <v>66</v>
      </c>
      <c r="C44" s="12"/>
      <c r="D44" s="12"/>
      <c r="E44" s="12">
        <v>0</v>
      </c>
      <c r="F44" s="12">
        <v>0</v>
      </c>
      <c r="G44" s="45"/>
      <c r="H44" s="12"/>
      <c r="I44" s="12">
        <v>0</v>
      </c>
      <c r="J44" s="12"/>
      <c r="K44" s="12"/>
      <c r="L44" s="19"/>
      <c r="M44" s="19"/>
      <c r="N44" s="19"/>
      <c r="O44" s="19">
        <f t="shared" si="3"/>
        <v>0</v>
      </c>
      <c r="P44" s="20">
        <f t="shared" si="4"/>
        <v>0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46" s="1" customFormat="1" ht="13.5" thickBot="1" x14ac:dyDescent="0.25">
      <c r="A45" s="13" t="s">
        <v>67</v>
      </c>
      <c r="B45" s="14" t="s">
        <v>68</v>
      </c>
      <c r="C45" s="57">
        <f>C6+C12+C23+C29+C35+C40</f>
        <v>171</v>
      </c>
      <c r="D45" s="57">
        <f>D20</f>
        <v>4</v>
      </c>
      <c r="E45" s="32">
        <v>77</v>
      </c>
      <c r="F45" s="32">
        <v>0</v>
      </c>
      <c r="G45" s="32">
        <f t="shared" ref="G45:H45" si="21">SUM(G4,G39:G44)</f>
        <v>38</v>
      </c>
      <c r="H45" s="32">
        <f t="shared" si="21"/>
        <v>3</v>
      </c>
      <c r="I45" s="59">
        <f>SUM(I4,I40)</f>
        <v>26</v>
      </c>
      <c r="J45" s="32"/>
      <c r="K45" s="32"/>
      <c r="L45" s="23"/>
      <c r="M45" s="23"/>
      <c r="N45" s="23"/>
      <c r="O45" s="23">
        <f t="shared" si="3"/>
        <v>312</v>
      </c>
      <c r="P45" s="24">
        <f t="shared" si="4"/>
        <v>7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46" s="1" customFormat="1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s="1" customFormat="1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s="1" customFormat="1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3:4" x14ac:dyDescent="0.2">
      <c r="C49" s="4"/>
      <c r="D49" s="4"/>
    </row>
    <row r="74" spans="1:51" s="3" customFormat="1" x14ac:dyDescent="0.2">
      <c r="A74" s="6" t="s">
        <v>69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</row>
    <row r="75" spans="1:51" s="3" customFormat="1" x14ac:dyDescent="0.2">
      <c r="A75" s="6" t="s">
        <v>70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</row>
    <row r="76" spans="1:51" s="3" customFormat="1" x14ac:dyDescent="0.2">
      <c r="A76" s="6" t="s">
        <v>71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</row>
    <row r="77" spans="1:51" s="3" customFormat="1" x14ac:dyDescent="0.2">
      <c r="A77" s="6" t="s">
        <v>72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</row>
    <row r="78" spans="1:51" s="3" customFormat="1" x14ac:dyDescent="0.2">
      <c r="A78" s="6" t="s">
        <v>73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</row>
    <row r="79" spans="1:51" s="3" customFormat="1" x14ac:dyDescent="0.2">
      <c r="A79" s="6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</row>
    <row r="80" spans="1:51" s="3" customFormat="1" x14ac:dyDescent="0.2">
      <c r="A80" s="6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</row>
    <row r="81" spans="1:51" s="3" customFormat="1" x14ac:dyDescent="0.2">
      <c r="A81" s="6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</row>
    <row r="82" spans="1:51" s="3" customFormat="1" x14ac:dyDescent="0.2">
      <c r="A82" s="6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</row>
    <row r="83" spans="1:51" s="3" customFormat="1" x14ac:dyDescent="0.2">
      <c r="A83" s="6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</row>
    <row r="84" spans="1:51" s="3" customFormat="1" x14ac:dyDescent="0.2">
      <c r="A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</row>
    <row r="85" spans="1:51" s="3" customFormat="1" x14ac:dyDescent="0.2">
      <c r="A85" s="6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</row>
    <row r="86" spans="1:51" s="3" customFormat="1" x14ac:dyDescent="0.2">
      <c r="A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</row>
    <row r="87" spans="1:51" s="3" customFormat="1" x14ac:dyDescent="0.2">
      <c r="A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</row>
    <row r="88" spans="1:51" s="3" customFormat="1" x14ac:dyDescent="0.2">
      <c r="A88" s="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</row>
    <row r="89" spans="1:51" s="3" customFormat="1" x14ac:dyDescent="0.2">
      <c r="A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</row>
    <row r="90" spans="1:51" s="3" customFormat="1" x14ac:dyDescent="0.2">
      <c r="A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</row>
    <row r="91" spans="1:51" s="3" customFormat="1" x14ac:dyDescent="0.2">
      <c r="A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</row>
    <row r="92" spans="1:51" s="3" customFormat="1" x14ac:dyDescent="0.2">
      <c r="A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</row>
    <row r="93" spans="1:51" s="3" customFormat="1" x14ac:dyDescent="0.2">
      <c r="A93" s="6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</row>
    <row r="94" spans="1:51" s="3" customFormat="1" x14ac:dyDescent="0.2">
      <c r="A94" s="6">
        <v>2020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</row>
    <row r="95" spans="1:51" s="3" customFormat="1" x14ac:dyDescent="0.2">
      <c r="A95" s="6">
        <v>2021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</row>
    <row r="96" spans="1:51" s="3" customFormat="1" x14ac:dyDescent="0.2">
      <c r="A96" s="6">
        <v>2022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</row>
    <row r="97" spans="1:51" s="3" customFormat="1" x14ac:dyDescent="0.2">
      <c r="A97" s="6">
        <v>2023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</row>
    <row r="98" spans="1:51" s="3" customFormat="1" x14ac:dyDescent="0.2">
      <c r="A98" s="6">
        <v>2024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</row>
    <row r="99" spans="1:51" s="3" customFormat="1" x14ac:dyDescent="0.2">
      <c r="A99" s="6">
        <v>2025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</row>
    <row r="100" spans="1:51" s="3" customFormat="1" x14ac:dyDescent="0.2">
      <c r="A100" s="6">
        <v>2026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</row>
    <row r="101" spans="1:51" s="3" customFormat="1" x14ac:dyDescent="0.2">
      <c r="A101" s="6">
        <v>2027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</row>
    <row r="102" spans="1:51" s="3" customFormat="1" x14ac:dyDescent="0.2">
      <c r="A102" s="6">
        <v>2028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</row>
    <row r="103" spans="1:51" s="3" customFormat="1" x14ac:dyDescent="0.2">
      <c r="A103" s="6">
        <v>2029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</row>
    <row r="104" spans="1:51" s="3" customFormat="1" x14ac:dyDescent="0.2">
      <c r="A104" s="6">
        <v>2030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</row>
    <row r="105" spans="1:51" s="3" customFormat="1" x14ac:dyDescent="0.2">
      <c r="A105" s="6">
        <v>2031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</row>
    <row r="106" spans="1:51" s="3" customFormat="1" x14ac:dyDescent="0.2">
      <c r="A106" s="6">
        <v>2032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</row>
    <row r="107" spans="1:51" s="3" customFormat="1" x14ac:dyDescent="0.2">
      <c r="A107" s="6">
        <v>2033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</row>
    <row r="108" spans="1:51" s="3" customFormat="1" x14ac:dyDescent="0.2">
      <c r="A108" s="6">
        <v>2034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</row>
    <row r="109" spans="1:51" s="3" customFormat="1" x14ac:dyDescent="0.2">
      <c r="A109" s="6">
        <v>2035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</row>
    <row r="110" spans="1:51" s="3" customFormat="1" x14ac:dyDescent="0.2">
      <c r="A110" s="6">
        <v>2036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</row>
    <row r="111" spans="1:51" s="3" customFormat="1" x14ac:dyDescent="0.2">
      <c r="A111" s="6">
        <v>2037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</row>
    <row r="112" spans="1:51" s="3" customFormat="1" x14ac:dyDescent="0.2">
      <c r="A112" s="6">
        <v>2038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</row>
    <row r="113" spans="1:51" s="3" customFormat="1" x14ac:dyDescent="0.2">
      <c r="A113" s="6">
        <v>2039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</row>
    <row r="114" spans="1:51" s="3" customFormat="1" x14ac:dyDescent="0.2">
      <c r="A114" s="6">
        <v>2040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</row>
    <row r="115" spans="1:51" s="3" customFormat="1" x14ac:dyDescent="0.2">
      <c r="A115" s="6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</row>
    <row r="116" spans="1:51" s="3" customFormat="1" x14ac:dyDescent="0.2">
      <c r="A116" s="6" t="s">
        <v>74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</row>
    <row r="117" spans="1:51" s="3" customFormat="1" x14ac:dyDescent="0.2">
      <c r="A117" s="6" t="s">
        <v>75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</row>
    <row r="118" spans="1:51" s="3" customFormat="1" x14ac:dyDescent="0.2">
      <c r="A118" s="6" t="s">
        <v>76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</row>
    <row r="119" spans="1:51" s="3" customFormat="1" x14ac:dyDescent="0.2">
      <c r="A119" s="6" t="s">
        <v>0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</row>
    <row r="120" spans="1:51" s="3" customFormat="1" x14ac:dyDescent="0.2">
      <c r="A120" s="6" t="s">
        <v>77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</row>
    <row r="121" spans="1:51" s="3" customFormat="1" x14ac:dyDescent="0.2">
      <c r="A121" s="6" t="s">
        <v>78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</row>
    <row r="122" spans="1:51" s="3" customFormat="1" x14ac:dyDescent="0.2">
      <c r="A122" s="6" t="s">
        <v>79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</row>
    <row r="123" spans="1:51" s="3" customFormat="1" x14ac:dyDescent="0.2">
      <c r="A123" s="6" t="s">
        <v>80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</row>
    <row r="124" spans="1:51" s="3" customFormat="1" x14ac:dyDescent="0.2">
      <c r="A124" s="6" t="s">
        <v>81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</row>
    <row r="125" spans="1:51" s="3" customFormat="1" x14ac:dyDescent="0.2">
      <c r="A125" s="6" t="s">
        <v>82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</row>
    <row r="126" spans="1:51" s="3" customFormat="1" x14ac:dyDescent="0.2">
      <c r="A126" s="6" t="s">
        <v>83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</row>
    <row r="127" spans="1:51" s="3" customFormat="1" x14ac:dyDescent="0.2">
      <c r="A127" s="6" t="s">
        <v>84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</row>
  </sheetData>
  <mergeCells count="7">
    <mergeCell ref="O2:P2"/>
    <mergeCell ref="C2:D2"/>
    <mergeCell ref="E2:F2"/>
    <mergeCell ref="G2:H2"/>
    <mergeCell ref="I2:J2"/>
    <mergeCell ref="K2:L2"/>
    <mergeCell ref="M2:N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BPP_xx</vt:lpstr>
      <vt:lpstr>BPP_xx-1</vt:lpstr>
      <vt:lpstr>Broj_dogovori_xx</vt:lpstr>
      <vt:lpstr>Broj_dogovori_xx-1</vt:lpstr>
      <vt:lpstr>BIS_xx</vt:lpstr>
      <vt:lpstr>BIS_xx-1</vt:lpstr>
      <vt:lpstr>Broj_steti_xx</vt:lpstr>
      <vt:lpstr>Broj_steti_xx-1</vt:lpstr>
      <vt:lpstr>BIS_xx!Print_Area</vt:lpstr>
      <vt:lpstr>'BIS_xx-1'!Print_Area</vt:lpstr>
      <vt:lpstr>BPP_xx!Print_Area</vt:lpstr>
      <vt:lpstr>'BPP_xx-1'!Print_Area</vt:lpstr>
      <vt:lpstr>Broj_dogovori_xx!Print_Area</vt:lpstr>
      <vt:lpstr>'Broj_dogovori_xx-1'!Print_Area</vt:lpstr>
      <vt:lpstr>Broj_steti_xx!Print_Area</vt:lpstr>
      <vt:lpstr>'Broj_steti_xx-1'!Print_Area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 Spaseski</dc:creator>
  <cp:lastModifiedBy>Nikola Stojanov</cp:lastModifiedBy>
  <cp:lastPrinted>2023-05-26T07:50:43Z</cp:lastPrinted>
  <dcterms:created xsi:type="dcterms:W3CDTF">2023-05-26T07:03:41Z</dcterms:created>
  <dcterms:modified xsi:type="dcterms:W3CDTF">2024-11-11T10:16:13Z</dcterms:modified>
</cp:coreProperties>
</file>