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DIR\XPRIMM_web\2026\2К2026\"/>
    </mc:Choice>
  </mc:AlternateContent>
  <xr:revisionPtr revIDLastSave="0" documentId="13_ncr:1_{0EB800AA-DF38-4B1E-957B-0E13111218A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Пазарно портфолио" sheetId="1" r:id="rId1"/>
    <sheet name="Пазарно учество" sheetId="2" r:id="rId2"/>
    <sheet name="Финансиски резултат" sheetId="3" r:id="rId3"/>
  </sheets>
  <externalReferences>
    <externalReference r:id="rId4"/>
    <externalReference r:id="rId5"/>
  </externalReferences>
  <definedNames>
    <definedName name="_xlnm.Print_Area" localSheetId="0">'Пазарно портфолио'!$A$1:$I$19</definedName>
    <definedName name="_xlnm.Print_Area" localSheetId="1">'Пазарно учество'!$A$1:$J$32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" l="1"/>
  <c r="J27" i="2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  <c r="G14" i="1"/>
  <c r="G13" i="1"/>
  <c r="G12" i="1"/>
  <c r="G11" i="1"/>
  <c r="G10" i="1"/>
  <c r="G9" i="1"/>
  <c r="G8" i="1"/>
  <c r="G7" i="1"/>
  <c r="G6" i="1"/>
  <c r="G5" i="1"/>
  <c r="G4" i="1"/>
  <c r="D14" i="1"/>
  <c r="D13" i="1"/>
  <c r="D12" i="1"/>
  <c r="D11" i="1"/>
  <c r="D10" i="1"/>
  <c r="D9" i="1"/>
  <c r="D8" i="1"/>
  <c r="D7" i="1"/>
  <c r="D6" i="1"/>
  <c r="D5" i="1"/>
  <c r="D4" i="1"/>
  <c r="G27" i="2"/>
  <c r="F27" i="2"/>
  <c r="H27" i="2" s="1"/>
  <c r="D27" i="2"/>
  <c r="C27" i="2"/>
  <c r="E27" i="2"/>
  <c r="G9" i="2"/>
  <c r="F9" i="2"/>
  <c r="H9" i="2" s="1"/>
  <c r="G8" i="2"/>
  <c r="F8" i="2"/>
  <c r="H8" i="2" s="1"/>
  <c r="G7" i="2"/>
  <c r="F7" i="2"/>
  <c r="G6" i="2"/>
  <c r="F6" i="2"/>
  <c r="G5" i="2"/>
  <c r="F5" i="2"/>
  <c r="H5" i="2" s="1"/>
  <c r="G4" i="2"/>
  <c r="G10" i="2" s="1"/>
  <c r="F4" i="2"/>
  <c r="D9" i="2"/>
  <c r="C9" i="2"/>
  <c r="D8" i="2"/>
  <c r="C8" i="2"/>
  <c r="D7" i="2"/>
  <c r="C7" i="2"/>
  <c r="D6" i="2"/>
  <c r="C6" i="2"/>
  <c r="D5" i="2"/>
  <c r="C5" i="2"/>
  <c r="D4" i="2"/>
  <c r="C4" i="2"/>
  <c r="B23" i="3"/>
  <c r="B16" i="3"/>
  <c r="B24" i="3" s="1"/>
  <c r="H7" i="2" l="1"/>
  <c r="H6" i="2"/>
  <c r="F10" i="2"/>
  <c r="H10" i="2" s="1"/>
  <c r="H4" i="2"/>
  <c r="E9" i="2"/>
  <c r="E8" i="2"/>
  <c r="E7" i="2"/>
  <c r="E6" i="2"/>
  <c r="E5" i="2"/>
  <c r="D10" i="2"/>
  <c r="J4" i="2" s="1"/>
  <c r="C10" i="2"/>
  <c r="I4" i="2" s="1"/>
  <c r="E4" i="2"/>
  <c r="A6" i="3"/>
  <c r="A7" i="3"/>
  <c r="A8" i="3"/>
  <c r="A10" i="3"/>
  <c r="A11" i="3"/>
  <c r="A12" i="3"/>
  <c r="A13" i="3"/>
  <c r="A14" i="3"/>
  <c r="A16" i="3"/>
  <c r="A17" i="3"/>
  <c r="A18" i="3"/>
  <c r="A19" i="3"/>
  <c r="A20" i="3"/>
  <c r="A22" i="3"/>
  <c r="A23" i="3"/>
  <c r="A24" i="3"/>
  <c r="A5" i="3"/>
  <c r="J5" i="2" l="1"/>
  <c r="J6" i="2"/>
  <c r="J7" i="2"/>
  <c r="J8" i="2"/>
  <c r="J9" i="2"/>
  <c r="E10" i="2"/>
  <c r="I9" i="2"/>
  <c r="I8" i="2"/>
  <c r="I7" i="2"/>
  <c r="I6" i="2"/>
  <c r="I5" i="2"/>
  <c r="I10" i="2" l="1"/>
  <c r="J10" i="2"/>
</calcChain>
</file>

<file path=xl/sharedStrings.xml><?xml version="1.0" encoding="utf-8"?>
<sst xmlns="http://schemas.openxmlformats.org/spreadsheetml/2006/main" count="92" uniqueCount="53">
  <si>
    <t>Бруто полисирана премија</t>
  </si>
  <si>
    <t>Бруто исплатени (ликвидирани) штети</t>
  </si>
  <si>
    <t>Учество %</t>
  </si>
  <si>
    <t>Вкупно</t>
  </si>
  <si>
    <t>Вкупно живот</t>
  </si>
  <si>
    <t>Вкупно неживот, од кое:</t>
  </si>
  <si>
    <t>Општа одговорност</t>
  </si>
  <si>
    <t>Останати класи од неживотно осигурување</t>
  </si>
  <si>
    <t>Осигурување на имот (вкупно)</t>
  </si>
  <si>
    <t>Осигурување на моторни возила (вкупно)</t>
  </si>
  <si>
    <t>МКД (во милиони)</t>
  </si>
  <si>
    <t>Извор: АСО</t>
  </si>
  <si>
    <t>Класа на осигурување</t>
  </si>
  <si>
    <t>Објаснување</t>
  </si>
  <si>
    <t>кликнете тука...</t>
  </si>
  <si>
    <t>1.  Податоците се земени од супервизорските извештаи на Агенцијата за супервизија на осигурување и претставуваат прелиминарни податоци. По извршување на проверката конечните податоци се објавуваат во рубриката, Извештаи од осигурителната индустрија, на интернет страницата на Агенцијата за супервизија на осигурување.</t>
  </si>
  <si>
    <t xml:space="preserve">      Имот од пожар и други опасности</t>
  </si>
  <si>
    <t xml:space="preserve">      Имот останато</t>
  </si>
  <si>
    <t xml:space="preserve">      Каско моторни возила</t>
  </si>
  <si>
    <t xml:space="preserve">      Автоодговорност (вкупно)</t>
  </si>
  <si>
    <t>Δ %</t>
  </si>
  <si>
    <t xml:space="preserve">Ред. бр. </t>
  </si>
  <si>
    <t>Друштво за осигурување</t>
  </si>
  <si>
    <t>Кроација живот</t>
  </si>
  <si>
    <t>Винер живот</t>
  </si>
  <si>
    <t>Триглав живот</t>
  </si>
  <si>
    <t>Триглав</t>
  </si>
  <si>
    <t>Еуролинк</t>
  </si>
  <si>
    <t>Сава</t>
  </si>
  <si>
    <t>Македонија- ВИГ</t>
  </si>
  <si>
    <t>Евроинс</t>
  </si>
  <si>
    <t>Кроација неживот</t>
  </si>
  <si>
    <t>Осигурителна полиса</t>
  </si>
  <si>
    <t>Халк</t>
  </si>
  <si>
    <t>Граве неживот</t>
  </si>
  <si>
    <t xml:space="preserve">1.  Податоците се земени од супервизорските извештаи на Агенцијата за супервизија на осигурување и претставуваат прелиминарни податоци. По извршување на проверката конечните податоци се објавуваат во рубриката, Извештаи од осигурителната индустрија, на интернет страницата на Агенцијата за супервизија на осигурување. </t>
  </si>
  <si>
    <t>2. Друштвата за осигурување се презентирани во две групи согласно областа во која вршат дејност, како друштва за неживотно осигурување и друштва за осигурување на живот сортирани по опаѓачки редослед на бруто полисираната премија.</t>
  </si>
  <si>
    <t xml:space="preserve"> </t>
  </si>
  <si>
    <t>МКД</t>
  </si>
  <si>
    <t>Добивка/ загуба пред оданочување</t>
  </si>
  <si>
    <t>Прва живот</t>
  </si>
  <si>
    <t>Граве живот</t>
  </si>
  <si>
    <t>Сигал живот</t>
  </si>
  <si>
    <t>Сигал</t>
  </si>
  <si>
    <t>Сигал неживот</t>
  </si>
  <si>
    <t>Финансиски резултат по друштва за осигурување, 2К2026</t>
  </si>
  <si>
    <t>2Q2026</t>
  </si>
  <si>
    <t>2Q2025</t>
  </si>
  <si>
    <t xml:space="preserve">Алта Осигурување </t>
  </si>
  <si>
    <t>Пазарно портфолио, 2К2026</t>
  </si>
  <si>
    <t>Осигурување на живот, пазарно учество</t>
  </si>
  <si>
    <t>Неживотно осигурување, пазарно учество</t>
  </si>
  <si>
    <t>Алта Oсигурување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</si>
</sst>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l_e_i_-;\-* #,##0.00\ _l_e_i_-;_-* &quot;-&quot;??\ _l_e_i_-;_-@_-"/>
    <numFmt numFmtId="165" formatCode="#,##0.00_ ;\-#,##0.00\ "/>
    <numFmt numFmtId="166" formatCode="_-* #,##0.00\ _€_-;\-* #,##0.00\ _€_-;_-* &quot;-&quot;??\ _€_-;_-@_-"/>
    <numFmt numFmtId="167" formatCode="#,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63"/>
      <name val="Calibri"/>
      <family val="2"/>
      <scheme val="minor"/>
    </font>
    <font>
      <b/>
      <sz val="11"/>
      <color indexed="63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85">
    <xf numFmtId="0" fontId="0" fillId="0" borderId="0" xfId="0"/>
    <xf numFmtId="0" fontId="0" fillId="2" borderId="0" xfId="0" applyFill="1"/>
    <xf numFmtId="0" fontId="6" fillId="0" borderId="2" xfId="0" applyFont="1" applyBorder="1"/>
    <xf numFmtId="0" fontId="6" fillId="0" borderId="2" xfId="0" applyFont="1" applyBorder="1" applyAlignment="1">
      <alignment wrapText="1"/>
    </xf>
    <xf numFmtId="4" fontId="6" fillId="0" borderId="2" xfId="1" applyNumberFormat="1" applyFont="1" applyFill="1" applyBorder="1" applyAlignment="1">
      <alignment horizontal="right"/>
    </xf>
    <xf numFmtId="10" fontId="6" fillId="0" borderId="2" xfId="1" applyNumberFormat="1" applyFont="1" applyFill="1" applyBorder="1" applyAlignment="1">
      <alignment horizontal="right"/>
    </xf>
    <xf numFmtId="0" fontId="8" fillId="0" borderId="2" xfId="0" applyFont="1" applyBorder="1" applyAlignment="1">
      <alignment horizontal="left" vertical="center" wrapText="1"/>
    </xf>
    <xf numFmtId="0" fontId="6" fillId="2" borderId="0" xfId="0" applyFont="1" applyFill="1"/>
    <xf numFmtId="0" fontId="4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right"/>
    </xf>
    <xf numFmtId="0" fontId="9" fillId="7" borderId="2" xfId="0" applyFont="1" applyFill="1" applyBorder="1" applyAlignment="1">
      <alignment horizontal="left" vertical="center" wrapText="1"/>
    </xf>
    <xf numFmtId="0" fontId="10" fillId="7" borderId="2" xfId="3" applyFont="1" applyFill="1" applyBorder="1" applyAlignment="1">
      <alignment horizontal="right" vertical="center" wrapText="1"/>
    </xf>
    <xf numFmtId="0" fontId="9" fillId="8" borderId="2" xfId="0" applyFont="1" applyFill="1" applyBorder="1" applyAlignment="1">
      <alignment horizontal="left" vertical="center" wrapText="1"/>
    </xf>
    <xf numFmtId="0" fontId="11" fillId="8" borderId="2" xfId="3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0" fontId="6" fillId="7" borderId="2" xfId="0" applyFont="1" applyFill="1" applyBorder="1" applyAlignment="1">
      <alignment horizontal="left" vertical="center" wrapText="1"/>
    </xf>
    <xf numFmtId="3" fontId="6" fillId="7" borderId="2" xfId="0" applyNumberFormat="1" applyFont="1" applyFill="1" applyBorder="1" applyAlignment="1">
      <alignment horizontal="right" vertical="center" wrapText="1"/>
    </xf>
    <xf numFmtId="10" fontId="12" fillId="0" borderId="2" xfId="1" applyNumberFormat="1" applyFont="1" applyFill="1" applyBorder="1" applyAlignment="1" applyProtection="1">
      <alignment horizontal="right" wrapText="1"/>
    </xf>
    <xf numFmtId="4" fontId="13" fillId="0" borderId="2" xfId="1" applyNumberFormat="1" applyFont="1" applyFill="1" applyBorder="1" applyAlignment="1" applyProtection="1">
      <alignment horizontal="right"/>
      <protection locked="0"/>
    </xf>
    <xf numFmtId="10" fontId="13" fillId="0" borderId="2" xfId="1" applyNumberFormat="1" applyFont="1" applyFill="1" applyBorder="1" applyAlignment="1" applyProtection="1">
      <alignment horizontal="right" wrapText="1"/>
    </xf>
    <xf numFmtId="0" fontId="8" fillId="2" borderId="0" xfId="0" applyFont="1" applyFill="1"/>
    <xf numFmtId="0" fontId="8" fillId="0" borderId="0" xfId="0" applyFont="1"/>
    <xf numFmtId="0" fontId="14" fillId="2" borderId="0" xfId="0" applyFont="1" applyFill="1"/>
    <xf numFmtId="166" fontId="8" fillId="2" borderId="0" xfId="0" applyNumberFormat="1" applyFont="1" applyFill="1"/>
    <xf numFmtId="0" fontId="6" fillId="2" borderId="1" xfId="0" applyFont="1" applyFill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10" fillId="3" borderId="2" xfId="0" applyFont="1" applyFill="1" applyBorder="1" applyAlignment="1">
      <alignment horizontal="right" vertical="center" wrapText="1"/>
    </xf>
    <xf numFmtId="0" fontId="16" fillId="0" borderId="2" xfId="0" applyFont="1" applyBorder="1"/>
    <xf numFmtId="0" fontId="16" fillId="0" borderId="5" xfId="0" applyFont="1" applyBorder="1"/>
    <xf numFmtId="0" fontId="10" fillId="0" borderId="1" xfId="0" applyFont="1" applyBorder="1"/>
    <xf numFmtId="0" fontId="18" fillId="0" borderId="0" xfId="0" applyFont="1"/>
    <xf numFmtId="0" fontId="6" fillId="7" borderId="2" xfId="0" applyFont="1" applyFill="1" applyBorder="1"/>
    <xf numFmtId="0" fontId="6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164" fontId="8" fillId="0" borderId="0" xfId="0" applyNumberFormat="1" applyFont="1"/>
    <xf numFmtId="0" fontId="15" fillId="0" borderId="0" xfId="2" applyFont="1" applyAlignment="1">
      <alignment horizontal="left" vertical="top"/>
    </xf>
    <xf numFmtId="0" fontId="15" fillId="0" borderId="0" xfId="2" applyFont="1" applyAlignment="1">
      <alignment horizontal="left" vertical="top" wrapText="1"/>
    </xf>
    <xf numFmtId="0" fontId="8" fillId="2" borderId="0" xfId="0" applyFont="1" applyFill="1" applyAlignment="1">
      <alignment horizontal="left" vertical="top"/>
    </xf>
    <xf numFmtId="165" fontId="6" fillId="7" borderId="2" xfId="1" applyNumberFormat="1" applyFont="1" applyFill="1" applyBorder="1"/>
    <xf numFmtId="10" fontId="6" fillId="7" borderId="2" xfId="1" applyNumberFormat="1" applyFont="1" applyFill="1" applyBorder="1"/>
    <xf numFmtId="165" fontId="6" fillId="0" borderId="2" xfId="1" applyNumberFormat="1" applyFont="1" applyFill="1" applyBorder="1"/>
    <xf numFmtId="10" fontId="6" fillId="0" borderId="2" xfId="1" applyNumberFormat="1" applyFont="1" applyFill="1" applyBorder="1"/>
    <xf numFmtId="165" fontId="8" fillId="0" borderId="2" xfId="1" applyNumberFormat="1" applyFont="1" applyFill="1" applyBorder="1"/>
    <xf numFmtId="10" fontId="8" fillId="0" borderId="2" xfId="1" applyNumberFormat="1" applyFont="1" applyFill="1" applyBorder="1"/>
    <xf numFmtId="0" fontId="17" fillId="0" borderId="0" xfId="0" applyFont="1"/>
    <xf numFmtId="0" fontId="8" fillId="0" borderId="0" xfId="0" applyFont="1" applyAlignment="1">
      <alignment horizontal="left"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10" fontId="2" fillId="0" borderId="2" xfId="1" applyNumberFormat="1" applyFont="1" applyFill="1" applyBorder="1" applyAlignment="1">
      <alignment horizontal="right"/>
    </xf>
    <xf numFmtId="4" fontId="13" fillId="0" borderId="2" xfId="1" applyNumberFormat="1" applyFont="1" applyFill="1" applyBorder="1" applyAlignment="1" applyProtection="1">
      <alignment horizontal="right" wrapText="1"/>
    </xf>
    <xf numFmtId="0" fontId="2" fillId="2" borderId="2" xfId="0" applyFont="1" applyFill="1" applyBorder="1"/>
    <xf numFmtId="3" fontId="11" fillId="0" borderId="2" xfId="3" applyNumberFormat="1" applyFont="1" applyBorder="1" applyAlignment="1">
      <alignment vertical="center" wrapText="1"/>
    </xf>
    <xf numFmtId="4" fontId="1" fillId="0" borderId="2" xfId="1" applyNumberFormat="1" applyFont="1" applyFill="1" applyBorder="1" applyAlignment="1">
      <alignment horizontal="right"/>
    </xf>
    <xf numFmtId="0" fontId="1" fillId="0" borderId="2" xfId="0" applyFont="1" applyBorder="1"/>
    <xf numFmtId="167" fontId="1" fillId="0" borderId="2" xfId="1" applyNumberFormat="1" applyFont="1" applyFill="1" applyBorder="1" applyAlignment="1">
      <alignment horizontal="right"/>
    </xf>
    <xf numFmtId="0" fontId="10" fillId="2" borderId="1" xfId="0" applyFont="1" applyFill="1" applyBorder="1" applyAlignment="1">
      <alignment horizontal="right"/>
    </xf>
    <xf numFmtId="0" fontId="10" fillId="3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13" fillId="0" borderId="3" xfId="0" applyFont="1" applyBorder="1" applyAlignment="1" applyProtection="1">
      <alignment horizontal="left"/>
      <protection locked="0"/>
    </xf>
    <xf numFmtId="0" fontId="13" fillId="0" borderId="5" xfId="0" applyFont="1" applyBorder="1" applyAlignment="1" applyProtection="1">
      <alignment horizontal="left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/>
    </xf>
    <xf numFmtId="0" fontId="15" fillId="2" borderId="0" xfId="2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7" fillId="2" borderId="0" xfId="2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</cellXfs>
  <cellStyles count="4">
    <cellStyle name="Comma" xfId="1" builtinId="3"/>
    <cellStyle name="Hyperlink" xfId="2" builtinId="8"/>
    <cellStyle name="Normal" xfId="0" builtinId="0"/>
    <cellStyle name="Normal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\RedirectedFolders\sofija.gruevska\Desktop\&#1055;&#1088;&#1077;&#1083;&#1080;&#1084;&#1080;&#1085;&#1072;&#1088;&#1085;&#1080;%20&#1080;&#1079;&#1074;&#1077;&#1096;&#1090;&#1072;&#1080;%20-%20&#1052;&#1072;&#1088;&#1080;&#1085;&#1072;\2K2026\Pomosen.xlsx" TargetMode="External"/><Relationship Id="rId1" Type="http://schemas.openxmlformats.org/officeDocument/2006/relationships/externalLinkPath" Target="file:///\\fs\RedirectedFolders\sofija.gruevska\Desktop\&#1055;&#1088;&#1077;&#1083;&#1080;&#1084;&#1080;&#1085;&#1072;&#1088;&#1085;&#1080;%20&#1080;&#1079;&#1074;&#1077;&#1096;&#1090;&#1072;&#1080;%20-%20&#1052;&#1072;&#1088;&#1080;&#1085;&#1072;\2K2026\Pomose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4/1K2024/1K2024_Pomosen.xlsx" TargetMode="External"/><Relationship Id="rId1" Type="http://schemas.openxmlformats.org/officeDocument/2006/relationships/externalLinkPath" Target="/XPRIMM_web/2024/1K2024/1K2024_Pomos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RKET PORTFOLIO "/>
      <sheetName val="БПП2К2026"/>
      <sheetName val="БПП2К2025"/>
      <sheetName val="БИШ2К2026"/>
      <sheetName val="БИШ2К2025"/>
      <sheetName val="RANKING"/>
      <sheetName val="FI"/>
    </sheetNames>
    <sheetDataSet>
      <sheetData sheetId="0" refreshError="1"/>
      <sheetData sheetId="1">
        <row r="40">
          <cell r="B40">
            <v>505455</v>
          </cell>
          <cell r="C40">
            <v>271802</v>
          </cell>
          <cell r="D40">
            <v>350034</v>
          </cell>
          <cell r="E40">
            <v>209357</v>
          </cell>
          <cell r="F40">
            <v>422425</v>
          </cell>
          <cell r="G40">
            <v>27664</v>
          </cell>
        </row>
      </sheetData>
      <sheetData sheetId="2">
        <row r="40">
          <cell r="B40">
            <v>455807</v>
          </cell>
          <cell r="C40">
            <v>249757</v>
          </cell>
          <cell r="D40">
            <v>315849</v>
          </cell>
          <cell r="E40">
            <v>149222</v>
          </cell>
          <cell r="F40">
            <v>372615</v>
          </cell>
          <cell r="G40">
            <v>22570</v>
          </cell>
        </row>
      </sheetData>
      <sheetData sheetId="3">
        <row r="40">
          <cell r="B40">
            <v>312841</v>
          </cell>
          <cell r="C40">
            <v>156223</v>
          </cell>
          <cell r="D40">
            <v>103656</v>
          </cell>
          <cell r="E40">
            <v>49488</v>
          </cell>
          <cell r="F40">
            <v>183588</v>
          </cell>
          <cell r="G40">
            <v>2088</v>
          </cell>
        </row>
      </sheetData>
      <sheetData sheetId="4">
        <row r="40">
          <cell r="B40">
            <v>243674</v>
          </cell>
          <cell r="C40">
            <v>133503</v>
          </cell>
          <cell r="D40">
            <v>75287</v>
          </cell>
          <cell r="E40">
            <v>39823</v>
          </cell>
          <cell r="F40">
            <v>95835</v>
          </cell>
          <cell r="G40">
            <v>794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RKET PORTFOLIO "/>
      <sheetName val="БПП1К2024"/>
      <sheetName val="БПП1К2023"/>
      <sheetName val="БИШ1К2024"/>
      <sheetName val="БИШ1К2023"/>
      <sheetName val="RANKING"/>
      <sheetName val="F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A9" t="str">
            <v>Триглав</v>
          </cell>
        </row>
        <row r="10">
          <cell r="A10" t="str">
            <v>Сава</v>
          </cell>
        </row>
        <row r="11">
          <cell r="A11" t="str">
            <v>Евроинс</v>
          </cell>
        </row>
        <row r="13">
          <cell r="A13" t="str">
            <v>Еуролинк</v>
          </cell>
        </row>
        <row r="15">
          <cell r="A15" t="str">
            <v>Осигурителна полиса</v>
          </cell>
        </row>
        <row r="16">
          <cell r="A16" t="str">
            <v>Кроациа неживот</v>
          </cell>
        </row>
        <row r="17">
          <cell r="A17" t="str">
            <v>Халк</v>
          </cell>
        </row>
        <row r="18">
          <cell r="A18" t="str">
            <v>Граве</v>
          </cell>
        </row>
        <row r="19">
          <cell r="A19" t="str">
            <v>Македонија</v>
          </cell>
        </row>
        <row r="21">
          <cell r="A21" t="str">
            <v>Неживот вкупно</v>
          </cell>
        </row>
        <row r="22">
          <cell r="A22" t="str">
            <v>Триглав живот</v>
          </cell>
        </row>
        <row r="23">
          <cell r="A23" t="str">
            <v>Кроациа живот</v>
          </cell>
        </row>
        <row r="24">
          <cell r="A24" t="str">
            <v>Граве живот</v>
          </cell>
        </row>
        <row r="25">
          <cell r="A25" t="str">
            <v>Винер живот</v>
          </cell>
        </row>
        <row r="27">
          <cell r="A27" t="str">
            <v>Прва живот</v>
          </cell>
        </row>
        <row r="28">
          <cell r="A28" t="str">
            <v>Живот вкупно</v>
          </cell>
        </row>
        <row r="29">
          <cell r="A29" t="str">
            <v>Вкупно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so.mk/category/publikaczii/izveshtai-za-rabotata-na-osiguritelnata-industri-a/drushtva-za-osiguruva-e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aso.mk/category/publikaczii/izveshtai-za-rabotata-na-osiguritelnata-industri-a/drushtva-za-osiguruva-e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aso.mk/category/publikaczii/izveshtai-za-rabotata-na-osiguritelnata-industri-a/drushtva-za-osiguruva-e/" TargetMode="External"/><Relationship Id="rId1" Type="http://schemas.openxmlformats.org/officeDocument/2006/relationships/hyperlink" Target="http://www.aso.mk/index.php?option=com_fjrelated&amp;view=fjrelated&amp;id=0&amp;Itemid=91&amp;lang=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7"/>
  <sheetViews>
    <sheetView showGridLines="0" zoomScale="80" zoomScaleNormal="80" workbookViewId="0">
      <selection activeCell="H4" sqref="H4:I14"/>
    </sheetView>
  </sheetViews>
  <sheetFormatPr defaultColWidth="9.140625" defaultRowHeight="15" x14ac:dyDescent="0.25"/>
  <cols>
    <col min="1" max="1" width="36" style="22" customWidth="1"/>
    <col min="2" max="9" width="11.140625" style="22" customWidth="1"/>
    <col min="10" max="36" width="9.140625" style="21"/>
    <col min="37" max="16384" width="9.140625" style="22"/>
  </cols>
  <sheetData>
    <row r="1" spans="1:9" s="21" customFormat="1" x14ac:dyDescent="0.25">
      <c r="A1" s="31" t="s">
        <v>49</v>
      </c>
      <c r="B1" s="32"/>
      <c r="C1" s="57" t="s">
        <v>10</v>
      </c>
      <c r="D1" s="57"/>
      <c r="E1" s="57"/>
      <c r="F1" s="57"/>
      <c r="G1" s="57"/>
      <c r="H1" s="57"/>
      <c r="I1" s="57"/>
    </row>
    <row r="2" spans="1:9" s="21" customFormat="1" ht="33.75" customHeight="1" x14ac:dyDescent="0.25">
      <c r="A2" s="60" t="s">
        <v>12</v>
      </c>
      <c r="B2" s="72" t="s">
        <v>0</v>
      </c>
      <c r="C2" s="73"/>
      <c r="D2" s="74"/>
      <c r="E2" s="75" t="s">
        <v>1</v>
      </c>
      <c r="F2" s="76"/>
      <c r="G2" s="77"/>
      <c r="H2" s="78" t="s">
        <v>2</v>
      </c>
      <c r="I2" s="79"/>
    </row>
    <row r="3" spans="1:9" s="21" customFormat="1" x14ac:dyDescent="0.25">
      <c r="A3" s="60"/>
      <c r="B3" s="28" t="s">
        <v>46</v>
      </c>
      <c r="C3" s="28" t="s">
        <v>47</v>
      </c>
      <c r="D3" s="28" t="s">
        <v>20</v>
      </c>
      <c r="E3" s="28" t="s">
        <v>46</v>
      </c>
      <c r="F3" s="28" t="s">
        <v>47</v>
      </c>
      <c r="G3" s="28" t="s">
        <v>20</v>
      </c>
      <c r="H3" s="28" t="s">
        <v>46</v>
      </c>
      <c r="I3" s="28" t="s">
        <v>47</v>
      </c>
    </row>
    <row r="4" spans="1:9" s="21" customFormat="1" x14ac:dyDescent="0.25">
      <c r="A4" s="33" t="s">
        <v>3</v>
      </c>
      <c r="B4" s="40">
        <v>9510.2920000000013</v>
      </c>
      <c r="C4" s="40">
        <v>9565.1659999999993</v>
      </c>
      <c r="D4" s="41">
        <f>B4/C4-1</f>
        <v>-5.7368580953010007E-3</v>
      </c>
      <c r="E4" s="40">
        <v>3414.2420000000002</v>
      </c>
      <c r="F4" s="40">
        <v>3319.1620000000003</v>
      </c>
      <c r="G4" s="41">
        <f>E4/F4-1</f>
        <v>2.8645784689026899E-2</v>
      </c>
      <c r="H4" s="41">
        <f>H5+H6</f>
        <v>0.99999999999999989</v>
      </c>
      <c r="I4" s="41">
        <f>I5+I6</f>
        <v>1</v>
      </c>
    </row>
    <row r="5" spans="1:9" s="21" customFormat="1" x14ac:dyDescent="0.25">
      <c r="A5" s="33" t="s">
        <v>4</v>
      </c>
      <c r="B5" s="40">
        <v>1786.7370000000001</v>
      </c>
      <c r="C5" s="40">
        <v>1565.82</v>
      </c>
      <c r="D5" s="41">
        <f>B5/C5-1</f>
        <v>0.1410870981338852</v>
      </c>
      <c r="E5" s="40">
        <v>807.88400000000001</v>
      </c>
      <c r="F5" s="40">
        <v>588.91600000000005</v>
      </c>
      <c r="G5" s="41">
        <f t="shared" ref="G5:G6" si="0">E5/F5-1</f>
        <v>0.37181533529399768</v>
      </c>
      <c r="H5" s="41">
        <f>B5/B4</f>
        <v>0.18787404214297521</v>
      </c>
      <c r="I5" s="41">
        <f>C5/C4</f>
        <v>0.16370024315312459</v>
      </c>
    </row>
    <row r="6" spans="1:9" s="21" customFormat="1" x14ac:dyDescent="0.25">
      <c r="A6" s="33" t="s">
        <v>5</v>
      </c>
      <c r="B6" s="40">
        <v>7723.5550000000003</v>
      </c>
      <c r="C6" s="40">
        <v>7999.3459999999995</v>
      </c>
      <c r="D6" s="41">
        <f>B6/C6-1</f>
        <v>-3.4476693469691067E-2</v>
      </c>
      <c r="E6" s="40">
        <v>2606.3580000000002</v>
      </c>
      <c r="F6" s="40">
        <v>2730.2460000000001</v>
      </c>
      <c r="G6" s="41">
        <f t="shared" si="0"/>
        <v>-4.5376130942046955E-2</v>
      </c>
      <c r="H6" s="41">
        <f>B6/B4</f>
        <v>0.81212595785702468</v>
      </c>
      <c r="I6" s="41">
        <f>C6/C4</f>
        <v>0.83629975684687541</v>
      </c>
    </row>
    <row r="7" spans="1:9" s="21" customFormat="1" x14ac:dyDescent="0.25">
      <c r="A7" s="34" t="s">
        <v>8</v>
      </c>
      <c r="B7" s="42">
        <v>1557.393</v>
      </c>
      <c r="C7" s="42">
        <v>2026.5719999999999</v>
      </c>
      <c r="D7" s="43">
        <f>B7/C7-1</f>
        <v>-0.2315136101752121</v>
      </c>
      <c r="E7" s="42">
        <v>197.66399999999999</v>
      </c>
      <c r="F7" s="42">
        <v>333.48199999999997</v>
      </c>
      <c r="G7" s="43">
        <f>E7/F7-1</f>
        <v>-0.40727235652898808</v>
      </c>
      <c r="H7" s="43">
        <f>B7/B6</f>
        <v>0.20164198999036065</v>
      </c>
      <c r="I7" s="43">
        <f>C7/C6</f>
        <v>0.25334221072572682</v>
      </c>
    </row>
    <row r="8" spans="1:9" s="21" customFormat="1" x14ac:dyDescent="0.25">
      <c r="A8" s="27" t="s">
        <v>16</v>
      </c>
      <c r="B8" s="44">
        <v>642.04399999999998</v>
      </c>
      <c r="C8" s="44">
        <v>931.31</v>
      </c>
      <c r="D8" s="45">
        <f t="shared" ref="D8:D14" si="1">B8/C8-1</f>
        <v>-0.3106011961645424</v>
      </c>
      <c r="E8" s="44">
        <v>74.125</v>
      </c>
      <c r="F8" s="44">
        <v>210.709</v>
      </c>
      <c r="G8" s="45">
        <f t="shared" ref="G8:G14" si="2">E8/F8-1</f>
        <v>-0.64821151445832881</v>
      </c>
      <c r="H8" s="45">
        <f>B8/B7</f>
        <v>0.41225560921360244</v>
      </c>
      <c r="I8" s="45">
        <f>C8/C7</f>
        <v>0.45954942632188739</v>
      </c>
    </row>
    <row r="9" spans="1:9" s="21" customFormat="1" x14ac:dyDescent="0.25">
      <c r="A9" s="27" t="s">
        <v>17</v>
      </c>
      <c r="B9" s="44">
        <v>915.34900000000005</v>
      </c>
      <c r="C9" s="44">
        <v>1095.2619999999999</v>
      </c>
      <c r="D9" s="45">
        <f t="shared" si="1"/>
        <v>-0.16426480604640703</v>
      </c>
      <c r="E9" s="44">
        <v>123.539</v>
      </c>
      <c r="F9" s="44">
        <v>122.773</v>
      </c>
      <c r="G9" s="45">
        <f t="shared" si="2"/>
        <v>6.2391568178672419E-3</v>
      </c>
      <c r="H9" s="45">
        <f>B9/B7</f>
        <v>0.58774439078639751</v>
      </c>
      <c r="I9" s="45">
        <f>C9/C7</f>
        <v>0.54045057367811256</v>
      </c>
    </row>
    <row r="10" spans="1:9" s="21" customFormat="1" ht="30" x14ac:dyDescent="0.25">
      <c r="A10" s="34" t="s">
        <v>9</v>
      </c>
      <c r="B10" s="42">
        <v>4017.0860000000002</v>
      </c>
      <c r="C10" s="42">
        <v>3743.6730000000002</v>
      </c>
      <c r="D10" s="43">
        <f t="shared" si="1"/>
        <v>7.3033355210244011E-2</v>
      </c>
      <c r="E10" s="42">
        <v>1610.4299999999998</v>
      </c>
      <c r="F10" s="42">
        <v>1635.1759999999999</v>
      </c>
      <c r="G10" s="43">
        <f t="shared" si="2"/>
        <v>-1.5133539141964025E-2</v>
      </c>
      <c r="H10" s="43">
        <f>B10/B6</f>
        <v>0.52010842157529791</v>
      </c>
      <c r="I10" s="43">
        <f>C10/C6</f>
        <v>0.46799738378612454</v>
      </c>
    </row>
    <row r="11" spans="1:9" s="21" customFormat="1" x14ac:dyDescent="0.25">
      <c r="A11" s="27" t="s">
        <v>18</v>
      </c>
      <c r="B11" s="44">
        <v>809.476</v>
      </c>
      <c r="C11" s="44">
        <v>746.28599999999994</v>
      </c>
      <c r="D11" s="45">
        <f t="shared" si="1"/>
        <v>8.4672632208027565E-2</v>
      </c>
      <c r="E11" s="44">
        <v>347.35</v>
      </c>
      <c r="F11" s="44">
        <v>363.43200000000002</v>
      </c>
      <c r="G11" s="45">
        <f t="shared" si="2"/>
        <v>-4.4250368707213439E-2</v>
      </c>
      <c r="H11" s="45">
        <f>B11/B10</f>
        <v>0.20150825747818193</v>
      </c>
      <c r="I11" s="45">
        <f>C11/C10</f>
        <v>0.19934593646400203</v>
      </c>
    </row>
    <row r="12" spans="1:9" s="21" customFormat="1" x14ac:dyDescent="0.25">
      <c r="A12" s="35" t="s">
        <v>19</v>
      </c>
      <c r="B12" s="44">
        <v>3207.61</v>
      </c>
      <c r="C12" s="44">
        <v>2997.3870000000002</v>
      </c>
      <c r="D12" s="45">
        <f t="shared" si="1"/>
        <v>7.0135421285272725E-2</v>
      </c>
      <c r="E12" s="44">
        <v>1263.08</v>
      </c>
      <c r="F12" s="44">
        <v>1271.7439999999999</v>
      </c>
      <c r="G12" s="45">
        <f t="shared" si="2"/>
        <v>-6.8126918625132094E-3</v>
      </c>
      <c r="H12" s="45">
        <f>B12/B10</f>
        <v>0.79849174252181809</v>
      </c>
      <c r="I12" s="45">
        <f>C12/C10</f>
        <v>0.80065406353599788</v>
      </c>
    </row>
    <row r="13" spans="1:9" s="21" customFormat="1" x14ac:dyDescent="0.25">
      <c r="A13" s="2" t="s">
        <v>6</v>
      </c>
      <c r="B13" s="42">
        <v>210.017</v>
      </c>
      <c r="C13" s="42">
        <v>303.90699999999998</v>
      </c>
      <c r="D13" s="43">
        <f t="shared" si="1"/>
        <v>-0.30894319643838408</v>
      </c>
      <c r="E13" s="42">
        <v>8.984</v>
      </c>
      <c r="F13" s="42">
        <v>9.1039999999999992</v>
      </c>
      <c r="G13" s="43">
        <f t="shared" si="2"/>
        <v>-1.3181019332161648E-2</v>
      </c>
      <c r="H13" s="43">
        <f>B13/B6</f>
        <v>2.7191753020467904E-2</v>
      </c>
      <c r="I13" s="43">
        <f>C13/C6</f>
        <v>3.7991480803555688E-2</v>
      </c>
    </row>
    <row r="14" spans="1:9" s="21" customFormat="1" ht="30" x14ac:dyDescent="0.25">
      <c r="A14" s="3" t="s">
        <v>7</v>
      </c>
      <c r="B14" s="42">
        <v>1939.059</v>
      </c>
      <c r="C14" s="42">
        <v>1925.1939999999993</v>
      </c>
      <c r="D14" s="43">
        <f t="shared" si="1"/>
        <v>7.201871603589316E-3</v>
      </c>
      <c r="E14" s="42">
        <v>789.28000000000054</v>
      </c>
      <c r="F14" s="42">
        <v>752.48400000000015</v>
      </c>
      <c r="G14" s="43">
        <f t="shared" si="2"/>
        <v>4.8899378591438891E-2</v>
      </c>
      <c r="H14" s="43">
        <f>B14/B6</f>
        <v>0.2510578354138735</v>
      </c>
      <c r="I14" s="43">
        <f>C14/C6</f>
        <v>0.24066892468459289</v>
      </c>
    </row>
    <row r="15" spans="1:9" s="21" customFormat="1" x14ac:dyDescent="0.25">
      <c r="A15" s="22" t="s">
        <v>11</v>
      </c>
      <c r="B15" s="36"/>
      <c r="C15" s="36"/>
      <c r="D15" s="36"/>
      <c r="E15" s="36"/>
      <c r="F15" s="36"/>
      <c r="G15" s="22"/>
      <c r="H15" s="22"/>
      <c r="I15" s="22"/>
    </row>
    <row r="16" spans="1:9" s="21" customFormat="1" x14ac:dyDescent="0.25">
      <c r="A16" s="46" t="s">
        <v>13</v>
      </c>
      <c r="B16" s="36"/>
      <c r="C16" s="36"/>
      <c r="D16" s="36"/>
      <c r="E16" s="36"/>
      <c r="F16" s="36"/>
      <c r="G16" s="22"/>
      <c r="H16" s="22"/>
      <c r="I16" s="22"/>
    </row>
    <row r="17" spans="1:9" s="21" customFormat="1" ht="46.5" customHeight="1" x14ac:dyDescent="0.25">
      <c r="A17" s="71" t="s">
        <v>15</v>
      </c>
      <c r="B17" s="71"/>
      <c r="C17" s="71"/>
      <c r="D17" s="71"/>
      <c r="E17" s="71"/>
      <c r="F17" s="71"/>
      <c r="G17" s="71"/>
      <c r="H17" s="71"/>
      <c r="I17" s="71"/>
    </row>
    <row r="18" spans="1:9" s="21" customFormat="1" ht="14.25" customHeight="1" x14ac:dyDescent="0.25">
      <c r="A18" s="37" t="s">
        <v>14</v>
      </c>
      <c r="B18" s="38"/>
      <c r="C18" s="38"/>
      <c r="D18" s="38"/>
      <c r="E18" s="47"/>
      <c r="F18" s="47"/>
      <c r="G18" s="47"/>
      <c r="H18" s="47"/>
      <c r="I18" s="47"/>
    </row>
    <row r="19" spans="1:9" s="21" customFormat="1" ht="27.75" customHeight="1" x14ac:dyDescent="0.25">
      <c r="A19" s="70"/>
      <c r="B19" s="70"/>
      <c r="C19" s="70"/>
      <c r="D19" s="70"/>
      <c r="E19" s="70"/>
      <c r="F19" s="70"/>
      <c r="G19" s="70"/>
      <c r="H19" s="70"/>
      <c r="I19" s="70"/>
    </row>
    <row r="20" spans="1:9" s="21" customFormat="1" x14ac:dyDescent="0.25"/>
    <row r="21" spans="1:9" s="21" customFormat="1" x14ac:dyDescent="0.25"/>
    <row r="22" spans="1:9" s="21" customFormat="1" x14ac:dyDescent="0.25"/>
    <row r="23" spans="1:9" s="21" customFormat="1" x14ac:dyDescent="0.25">
      <c r="A23" s="39"/>
    </row>
    <row r="24" spans="1:9" s="21" customFormat="1" x14ac:dyDescent="0.25"/>
    <row r="25" spans="1:9" s="21" customFormat="1" x14ac:dyDescent="0.25"/>
    <row r="26" spans="1:9" s="21" customFormat="1" x14ac:dyDescent="0.25"/>
    <row r="27" spans="1:9" s="21" customFormat="1" x14ac:dyDescent="0.25"/>
    <row r="28" spans="1:9" s="21" customFormat="1" x14ac:dyDescent="0.25"/>
    <row r="29" spans="1:9" s="21" customFormat="1" x14ac:dyDescent="0.25"/>
    <row r="30" spans="1:9" s="21" customFormat="1" x14ac:dyDescent="0.25"/>
    <row r="31" spans="1:9" s="21" customFormat="1" x14ac:dyDescent="0.25"/>
    <row r="32" spans="1:9" s="21" customFormat="1" x14ac:dyDescent="0.25"/>
    <row r="33" s="21" customFormat="1" x14ac:dyDescent="0.25"/>
    <row r="34" s="21" customFormat="1" x14ac:dyDescent="0.25"/>
    <row r="35" s="21" customForma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x14ac:dyDescent="0.25"/>
    <row r="92" s="21" customFormat="1" x14ac:dyDescent="0.25"/>
    <row r="93" s="21" customFormat="1" x14ac:dyDescent="0.25"/>
    <row r="94" s="21" customFormat="1" x14ac:dyDescent="0.25"/>
    <row r="95" s="21" customForma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="21" customFormat="1" x14ac:dyDescent="0.25"/>
    <row r="114" s="21" customFormat="1" x14ac:dyDescent="0.25"/>
    <row r="115" s="21" customFormat="1" x14ac:dyDescent="0.25"/>
    <row r="116" s="21" customFormat="1" x14ac:dyDescent="0.25"/>
    <row r="117" s="21" customFormat="1" x14ac:dyDescent="0.25"/>
  </sheetData>
  <mergeCells count="7">
    <mergeCell ref="A17:I17"/>
    <mergeCell ref="A19:I19"/>
    <mergeCell ref="C1:I1"/>
    <mergeCell ref="A2:A3"/>
    <mergeCell ref="B2:D2"/>
    <mergeCell ref="E2:G2"/>
    <mergeCell ref="H2:I2"/>
  </mergeCells>
  <hyperlinks>
    <hyperlink ref="A18:D18" r:id="rId1" display="link" xr:uid="{00000000-0004-0000-0000-000000000000}"/>
    <hyperlink ref="A18" r:id="rId2" xr:uid="{00000000-0004-0000-0000-000001000000}"/>
  </hyperlinks>
  <pageMargins left="0.25" right="0.25" top="1.55" bottom="0.75" header="0.3" footer="0.3"/>
  <pageSetup paperSize="9" scale="93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1"/>
  <sheetViews>
    <sheetView zoomScale="90" zoomScaleNormal="90" workbookViewId="0">
      <selection activeCell="R14" sqref="R14"/>
    </sheetView>
  </sheetViews>
  <sheetFormatPr defaultColWidth="9.140625" defaultRowHeight="15" x14ac:dyDescent="0.25"/>
  <cols>
    <col min="1" max="1" width="5.85546875" style="22" customWidth="1"/>
    <col min="2" max="2" width="29.7109375" style="22" customWidth="1"/>
    <col min="3" max="3" width="10.7109375" style="22" customWidth="1"/>
    <col min="4" max="4" width="10.28515625" style="22" customWidth="1"/>
    <col min="5" max="5" width="8.5703125" style="22" customWidth="1"/>
    <col min="6" max="6" width="9.42578125" style="22" customWidth="1"/>
    <col min="7" max="7" width="9.85546875" style="22" customWidth="1"/>
    <col min="8" max="8" width="10.5703125" style="22" customWidth="1"/>
    <col min="9" max="10" width="8.5703125" style="22" customWidth="1"/>
    <col min="11" max="29" width="9.140625" style="21"/>
    <col min="30" max="16384" width="9.140625" style="22"/>
  </cols>
  <sheetData>
    <row r="1" spans="1:29" s="21" customFormat="1" x14ac:dyDescent="0.25">
      <c r="A1" s="25" t="s">
        <v>50</v>
      </c>
      <c r="B1" s="25"/>
      <c r="D1" s="25"/>
      <c r="E1" s="57" t="s">
        <v>10</v>
      </c>
      <c r="F1" s="57"/>
      <c r="G1" s="57"/>
      <c r="H1" s="57"/>
      <c r="I1" s="57"/>
      <c r="J1" s="57"/>
    </row>
    <row r="2" spans="1:29" ht="28.5" customHeight="1" x14ac:dyDescent="0.25">
      <c r="A2" s="58" t="s">
        <v>21</v>
      </c>
      <c r="B2" s="60" t="s">
        <v>22</v>
      </c>
      <c r="C2" s="61" t="s">
        <v>0</v>
      </c>
      <c r="D2" s="61"/>
      <c r="E2" s="61"/>
      <c r="F2" s="62" t="s">
        <v>1</v>
      </c>
      <c r="G2" s="62"/>
      <c r="H2" s="62"/>
      <c r="I2" s="63" t="s">
        <v>2</v>
      </c>
      <c r="J2" s="63"/>
    </row>
    <row r="3" spans="1:29" x14ac:dyDescent="0.25">
      <c r="A3" s="59"/>
      <c r="B3" s="60"/>
      <c r="C3" s="48" t="s">
        <v>46</v>
      </c>
      <c r="D3" s="48" t="s">
        <v>47</v>
      </c>
      <c r="E3" s="28" t="s">
        <v>20</v>
      </c>
      <c r="F3" s="48" t="s">
        <v>46</v>
      </c>
      <c r="G3" s="48" t="s">
        <v>47</v>
      </c>
      <c r="H3" s="28" t="s">
        <v>20</v>
      </c>
      <c r="I3" s="48" t="s">
        <v>46</v>
      </c>
      <c r="J3" s="48" t="s">
        <v>47</v>
      </c>
    </row>
    <row r="4" spans="1:29" x14ac:dyDescent="0.25">
      <c r="A4" s="26">
        <v>1</v>
      </c>
      <c r="B4" s="29" t="s">
        <v>23</v>
      </c>
      <c r="C4" s="54">
        <f>[1]БПП2К2026!B40/1000</f>
        <v>505.45499999999998</v>
      </c>
      <c r="D4" s="54">
        <f>[1]БПП2К2025!B40/1000</f>
        <v>455.80700000000002</v>
      </c>
      <c r="E4" s="18">
        <f>C4/D4-1</f>
        <v>0.10892329428903014</v>
      </c>
      <c r="F4" s="54">
        <f>[1]БИШ2К2026!B40/1000</f>
        <v>312.84100000000001</v>
      </c>
      <c r="G4" s="54">
        <f>[1]БИШ2К2025!B40/1000</f>
        <v>243.67400000000001</v>
      </c>
      <c r="H4" s="18">
        <f>F4/G4-1</f>
        <v>0.28385055442927842</v>
      </c>
      <c r="I4" s="18">
        <f>C4/$C$10</f>
        <v>0.28289278164609566</v>
      </c>
      <c r="J4" s="18">
        <f t="shared" ref="J4:J9" si="0">D4/$D$10</f>
        <v>0.29109795506507774</v>
      </c>
    </row>
    <row r="5" spans="1:29" x14ac:dyDescent="0.25">
      <c r="A5" s="26">
        <v>2</v>
      </c>
      <c r="B5" s="29" t="s">
        <v>25</v>
      </c>
      <c r="C5" s="54">
        <f>[1]БПП2К2026!F40/1000</f>
        <v>422.42500000000001</v>
      </c>
      <c r="D5" s="54">
        <f>[1]БПП2К2025!F40/1000</f>
        <v>372.61500000000001</v>
      </c>
      <c r="E5" s="18">
        <f>C5/D5-1</f>
        <v>0.13367685144183672</v>
      </c>
      <c r="F5" s="54">
        <f>[1]БИШ2К2026!F40/1000</f>
        <v>183.58799999999999</v>
      </c>
      <c r="G5" s="54">
        <f>[1]БИШ2К2025!F40/1000</f>
        <v>95.834999999999994</v>
      </c>
      <c r="H5" s="18">
        <f>F5/G5-1</f>
        <v>0.91566755360776342</v>
      </c>
      <c r="I5" s="18">
        <f>C5/$C$10</f>
        <v>0.23642259605078983</v>
      </c>
      <c r="J5" s="18">
        <f t="shared" si="0"/>
        <v>0.23796796566655173</v>
      </c>
    </row>
    <row r="6" spans="1:29" x14ac:dyDescent="0.25">
      <c r="A6" s="26">
        <v>3</v>
      </c>
      <c r="B6" s="29" t="s">
        <v>24</v>
      </c>
      <c r="C6" s="54">
        <f>[1]БПП2К2026!D40/1000</f>
        <v>350.03399999999999</v>
      </c>
      <c r="D6" s="54">
        <f>[1]БПП2К2025!D40/1000</f>
        <v>315.84899999999999</v>
      </c>
      <c r="E6" s="18">
        <f>C6/D6-1</f>
        <v>0.10823209824947999</v>
      </c>
      <c r="F6" s="54">
        <f>[1]БИШ2К2026!D40/1000</f>
        <v>103.65600000000001</v>
      </c>
      <c r="G6" s="54">
        <f>[1]БИШ2К2025!D40/1000</f>
        <v>75.287000000000006</v>
      </c>
      <c r="H6" s="18">
        <f>F6/G6-1</f>
        <v>0.37681140170281724</v>
      </c>
      <c r="I6" s="18">
        <f>C6/$C$10</f>
        <v>0.19590684023446092</v>
      </c>
      <c r="J6" s="18">
        <f t="shared" si="0"/>
        <v>0.20171475648541978</v>
      </c>
    </row>
    <row r="7" spans="1:29" ht="15.75" customHeight="1" x14ac:dyDescent="0.25">
      <c r="A7" s="26">
        <v>4</v>
      </c>
      <c r="B7" s="29" t="s">
        <v>41</v>
      </c>
      <c r="C7" s="54">
        <f>[1]БПП2К2026!C40/1000</f>
        <v>271.80200000000002</v>
      </c>
      <c r="D7" s="54">
        <f>[1]БПП2К2025!C40/1000</f>
        <v>249.75700000000001</v>
      </c>
      <c r="E7" s="18">
        <f t="shared" ref="E7:E8" si="1">C7/D7-1</f>
        <v>8.8265794352110349E-2</v>
      </c>
      <c r="F7" s="54">
        <f>[1]БИШ2К2026!C40/1000</f>
        <v>156.22300000000001</v>
      </c>
      <c r="G7" s="54">
        <f>[1]БИШ2К2025!C40/1000</f>
        <v>133.50299999999999</v>
      </c>
      <c r="H7" s="18">
        <f t="shared" ref="H7:H9" si="2">F7/G7-1</f>
        <v>0.17018344157060161</v>
      </c>
      <c r="I7" s="18">
        <f>C7/$C$10</f>
        <v>0.15212199669005569</v>
      </c>
      <c r="J7" s="18">
        <f t="shared" si="0"/>
        <v>0.1595055625806287</v>
      </c>
    </row>
    <row r="8" spans="1:29" ht="15.75" customHeight="1" x14ac:dyDescent="0.25">
      <c r="A8" s="26">
        <v>5</v>
      </c>
      <c r="B8" s="29" t="s">
        <v>42</v>
      </c>
      <c r="C8" s="54">
        <f>[1]БПП2К2026!E40/1000</f>
        <v>209.357</v>
      </c>
      <c r="D8" s="54">
        <f>[1]БПП2К2025!E40/1000</f>
        <v>149.22200000000001</v>
      </c>
      <c r="E8" s="18">
        <f t="shared" si="1"/>
        <v>0.40299017571135609</v>
      </c>
      <c r="F8" s="54">
        <f>[1]БИШ2К2026!E40/1000</f>
        <v>49.488</v>
      </c>
      <c r="G8" s="54">
        <f>[1]БИШ2К2025!E40/1000</f>
        <v>39.823</v>
      </c>
      <c r="H8" s="18">
        <f t="shared" si="2"/>
        <v>0.24269894282198723</v>
      </c>
      <c r="I8" s="18">
        <f>C8/$C$10</f>
        <v>0.11717281278666083</v>
      </c>
      <c r="J8" s="18">
        <f t="shared" si="0"/>
        <v>9.5299587436614694E-2</v>
      </c>
    </row>
    <row r="9" spans="1:29" ht="15.75" customHeight="1" x14ac:dyDescent="0.25">
      <c r="A9" s="26">
        <v>6</v>
      </c>
      <c r="B9" s="30" t="s">
        <v>40</v>
      </c>
      <c r="C9" s="54">
        <f>[1]БПП2К2026!G40/1000</f>
        <v>27.664000000000001</v>
      </c>
      <c r="D9" s="54">
        <f>[1]БПП2К2025!G40/1000</f>
        <v>22.57</v>
      </c>
      <c r="E9" s="18">
        <f>C9/D9-1</f>
        <v>0.22569782897651747</v>
      </c>
      <c r="F9" s="54">
        <f>[1]БИШ2К2026!G40/1000</f>
        <v>2.0880000000000001</v>
      </c>
      <c r="G9" s="54">
        <f>[1]БИШ2К2025!G40/1000</f>
        <v>0.79400000000000004</v>
      </c>
      <c r="H9" s="18">
        <f t="shared" si="2"/>
        <v>1.6297229219143579</v>
      </c>
      <c r="I9" s="18">
        <f>C9/C10</f>
        <v>1.5482972591937148E-2</v>
      </c>
      <c r="J9" s="18">
        <f t="shared" si="0"/>
        <v>1.4414172765707426E-2</v>
      </c>
    </row>
    <row r="10" spans="1:29" x14ac:dyDescent="0.25">
      <c r="A10" s="64" t="s">
        <v>3</v>
      </c>
      <c r="B10" s="65"/>
      <c r="C10" s="19">
        <f>SUM(C4:C9)</f>
        <v>1786.7369999999999</v>
      </c>
      <c r="D10" s="19">
        <f>SUM(D4:D9)</f>
        <v>1565.82</v>
      </c>
      <c r="E10" s="20">
        <f>C10/D10-1</f>
        <v>0.14108709813388498</v>
      </c>
      <c r="F10" s="19">
        <f>SUM(F4:F9)</f>
        <v>807.88400000000001</v>
      </c>
      <c r="G10" s="19">
        <f>SUM(G4:G8)</f>
        <v>588.12199999999996</v>
      </c>
      <c r="H10" s="20">
        <f>F10/G10-1</f>
        <v>0.37366736833514147</v>
      </c>
      <c r="I10" s="20">
        <f>SUM(I4:I9)</f>
        <v>1</v>
      </c>
      <c r="J10" s="20">
        <f>SUM(J4:J9)</f>
        <v>1.0000000000000002</v>
      </c>
    </row>
    <row r="11" spans="1:29" s="21" customFormat="1" x14ac:dyDescent="0.25">
      <c r="A11" s="23"/>
      <c r="C11" s="24"/>
    </row>
    <row r="12" spans="1:29" s="21" customFormat="1" x14ac:dyDescent="0.25"/>
    <row r="13" spans="1:29" s="21" customFormat="1" x14ac:dyDescent="0.25">
      <c r="A13" s="7" t="s">
        <v>51</v>
      </c>
      <c r="D13" s="25"/>
      <c r="E13" s="57" t="s">
        <v>10</v>
      </c>
      <c r="F13" s="57"/>
      <c r="G13" s="57"/>
      <c r="H13" s="57"/>
      <c r="I13" s="57"/>
      <c r="J13" s="57"/>
    </row>
    <row r="14" spans="1:29" ht="30" customHeight="1" x14ac:dyDescent="0.25">
      <c r="A14" s="58" t="s">
        <v>21</v>
      </c>
      <c r="B14" s="60" t="s">
        <v>22</v>
      </c>
      <c r="C14" s="61" t="s">
        <v>0</v>
      </c>
      <c r="D14" s="61"/>
      <c r="E14" s="61"/>
      <c r="F14" s="62" t="s">
        <v>1</v>
      </c>
      <c r="G14" s="62"/>
      <c r="H14" s="62"/>
      <c r="I14" s="63" t="s">
        <v>2</v>
      </c>
      <c r="J14" s="63"/>
    </row>
    <row r="15" spans="1:29" ht="16.5" customHeight="1" x14ac:dyDescent="0.25">
      <c r="A15" s="66"/>
      <c r="B15" s="60"/>
      <c r="C15" s="48" t="s">
        <v>46</v>
      </c>
      <c r="D15" s="48" t="s">
        <v>47</v>
      </c>
      <c r="E15" s="28" t="s">
        <v>20</v>
      </c>
      <c r="F15" s="48" t="s">
        <v>46</v>
      </c>
      <c r="G15" s="48" t="s">
        <v>47</v>
      </c>
      <c r="H15" s="28" t="s">
        <v>20</v>
      </c>
      <c r="I15" s="48" t="s">
        <v>46</v>
      </c>
      <c r="J15" s="48" t="s">
        <v>47</v>
      </c>
    </row>
    <row r="16" spans="1:29" x14ac:dyDescent="0.25">
      <c r="A16" s="26">
        <v>1</v>
      </c>
      <c r="B16" s="49" t="s">
        <v>29</v>
      </c>
      <c r="C16" s="54">
        <v>1239.4159999999999</v>
      </c>
      <c r="D16" s="56">
        <v>1201.8610000000001</v>
      </c>
      <c r="E16" s="18">
        <v>3.1247373864365206E-2</v>
      </c>
      <c r="F16" s="54">
        <v>425.45499999999998</v>
      </c>
      <c r="G16" s="54">
        <v>538.11099999999999</v>
      </c>
      <c r="H16" s="50">
        <v>-0.20935457554296419</v>
      </c>
      <c r="I16" s="50">
        <v>0.16047221778054274</v>
      </c>
      <c r="J16" s="50">
        <v>0.15024490752118988</v>
      </c>
      <c r="AA16" s="22"/>
      <c r="AB16" s="22"/>
      <c r="AC16" s="22"/>
    </row>
    <row r="17" spans="1:29" x14ac:dyDescent="0.25">
      <c r="A17" s="26">
        <v>2</v>
      </c>
      <c r="B17" s="49" t="s">
        <v>27</v>
      </c>
      <c r="C17" s="54">
        <v>1017.476</v>
      </c>
      <c r="D17" s="56">
        <v>932.07600000000002</v>
      </c>
      <c r="E17" s="18">
        <v>9.1623429849068072E-2</v>
      </c>
      <c r="F17" s="54">
        <v>344.577</v>
      </c>
      <c r="G17" s="54">
        <v>308.37700000000001</v>
      </c>
      <c r="H17" s="50">
        <v>0.11738878061593436</v>
      </c>
      <c r="I17" s="50">
        <v>0.13173674557894649</v>
      </c>
      <c r="J17" s="50">
        <v>0.11651902543032894</v>
      </c>
      <c r="AA17" s="22"/>
      <c r="AB17" s="22"/>
      <c r="AC17" s="22"/>
    </row>
    <row r="18" spans="1:29" x14ac:dyDescent="0.25">
      <c r="A18" s="26">
        <v>3</v>
      </c>
      <c r="B18" s="49" t="s">
        <v>26</v>
      </c>
      <c r="C18" s="54">
        <v>936.64599999999996</v>
      </c>
      <c r="D18" s="56">
        <v>961.00099999999998</v>
      </c>
      <c r="E18" s="18">
        <v>-2.5343365927819033E-2</v>
      </c>
      <c r="F18" s="54">
        <v>319.72800000000001</v>
      </c>
      <c r="G18" s="54">
        <v>341.553</v>
      </c>
      <c r="H18" s="50">
        <v>-6.3899306988959223E-2</v>
      </c>
      <c r="I18" s="50">
        <v>0.12127135755490832</v>
      </c>
      <c r="J18" s="50">
        <v>0.12013494603183811</v>
      </c>
      <c r="AA18" s="22"/>
      <c r="AB18" s="22"/>
      <c r="AC18" s="22"/>
    </row>
    <row r="19" spans="1:29" x14ac:dyDescent="0.25">
      <c r="A19" s="26">
        <v>4</v>
      </c>
      <c r="B19" s="52" t="s">
        <v>30</v>
      </c>
      <c r="C19" s="54">
        <v>907.55100000000004</v>
      </c>
      <c r="D19" s="56">
        <v>797.69399999999996</v>
      </c>
      <c r="E19" s="18">
        <v>0.13771822277715526</v>
      </c>
      <c r="F19" s="54">
        <v>309.25299999999999</v>
      </c>
      <c r="G19" s="54">
        <v>273.22800000000001</v>
      </c>
      <c r="H19" s="50">
        <v>0.13184959081792486</v>
      </c>
      <c r="I19" s="50">
        <v>0.11750430986767105</v>
      </c>
      <c r="J19" s="50">
        <v>9.9719902101996841E-2</v>
      </c>
      <c r="AA19" s="22"/>
      <c r="AB19" s="22"/>
      <c r="AC19" s="22"/>
    </row>
    <row r="20" spans="1:29" x14ac:dyDescent="0.25">
      <c r="A20" s="26">
        <v>5</v>
      </c>
      <c r="B20" s="29" t="s">
        <v>28</v>
      </c>
      <c r="C20" s="54">
        <v>870.18499999999995</v>
      </c>
      <c r="D20" s="56">
        <v>1523.3969999999999</v>
      </c>
      <c r="E20" s="18">
        <v>-0.42878645553325889</v>
      </c>
      <c r="F20" s="54">
        <v>253.875</v>
      </c>
      <c r="G20" s="54">
        <v>261.76499999999999</v>
      </c>
      <c r="H20" s="50">
        <v>-3.0141539166809873E-2</v>
      </c>
      <c r="I20" s="50">
        <v>0.11266638225532154</v>
      </c>
      <c r="J20" s="50">
        <v>0.19044019348581748</v>
      </c>
      <c r="AA20" s="22"/>
      <c r="AB20" s="22"/>
      <c r="AC20" s="22"/>
    </row>
    <row r="21" spans="1:29" x14ac:dyDescent="0.25">
      <c r="A21" s="26">
        <v>6</v>
      </c>
      <c r="B21" s="49" t="s">
        <v>44</v>
      </c>
      <c r="C21" s="54">
        <v>822.53800000000001</v>
      </c>
      <c r="D21" s="56">
        <v>768.41200000000003</v>
      </c>
      <c r="E21" s="18">
        <v>7.0438775032144185E-2</v>
      </c>
      <c r="F21" s="54">
        <v>333.73899999999998</v>
      </c>
      <c r="G21" s="54">
        <v>406.82600000000002</v>
      </c>
      <c r="H21" s="50">
        <v>-0.17965174300560938</v>
      </c>
      <c r="I21" s="50">
        <v>0.10649733186337121</v>
      </c>
      <c r="J21" s="50">
        <v>9.6059352852095672E-2</v>
      </c>
      <c r="AA21" s="22"/>
      <c r="AB21" s="22"/>
      <c r="AC21" s="22"/>
    </row>
    <row r="22" spans="1:29" x14ac:dyDescent="0.25">
      <c r="A22" s="26">
        <v>7</v>
      </c>
      <c r="B22" s="52" t="s">
        <v>34</v>
      </c>
      <c r="C22" s="54">
        <v>683.596</v>
      </c>
      <c r="D22" s="56">
        <v>615.56600000000003</v>
      </c>
      <c r="E22" s="18">
        <v>0.11051617535731338</v>
      </c>
      <c r="F22" s="54">
        <v>208.61199999999999</v>
      </c>
      <c r="G22" s="54">
        <v>203.37899999999999</v>
      </c>
      <c r="H22" s="50">
        <v>2.5730286804439024E-2</v>
      </c>
      <c r="I22" s="50">
        <v>8.8507947441301318E-2</v>
      </c>
      <c r="J22" s="50">
        <v>7.6952040829337806E-2</v>
      </c>
      <c r="AA22" s="22"/>
      <c r="AB22" s="22"/>
      <c r="AC22" s="22"/>
    </row>
    <row r="23" spans="1:29" x14ac:dyDescent="0.25">
      <c r="A23" s="26">
        <v>8</v>
      </c>
      <c r="B23" s="52" t="s">
        <v>32</v>
      </c>
      <c r="C23" s="54">
        <v>500.87700000000001</v>
      </c>
      <c r="D23" s="56">
        <v>450.31599999999997</v>
      </c>
      <c r="E23" s="18">
        <v>0.11227893301592667</v>
      </c>
      <c r="F23" s="54">
        <v>140.05699999999999</v>
      </c>
      <c r="G23" s="54">
        <v>149.27099999999999</v>
      </c>
      <c r="H23" s="50">
        <v>-6.1726658225643292E-2</v>
      </c>
      <c r="I23" s="50">
        <v>6.4850577227714437E-2</v>
      </c>
      <c r="J23" s="50">
        <v>5.6294102042841999E-2</v>
      </c>
      <c r="AA23" s="22"/>
      <c r="AB23" s="22"/>
      <c r="AC23" s="22"/>
    </row>
    <row r="24" spans="1:29" x14ac:dyDescent="0.25">
      <c r="A24" s="26">
        <v>9</v>
      </c>
      <c r="B24" s="49" t="s">
        <v>33</v>
      </c>
      <c r="C24" s="54">
        <v>414.29300000000001</v>
      </c>
      <c r="D24" s="56">
        <v>330.36</v>
      </c>
      <c r="E24" s="18">
        <v>0.25406526213827335</v>
      </c>
      <c r="F24" s="54">
        <v>145.81100000000001</v>
      </c>
      <c r="G24" s="54">
        <v>132.14099999999999</v>
      </c>
      <c r="H24" s="50">
        <v>0.10345010254198179</v>
      </c>
      <c r="I24" s="50">
        <v>5.3640195479931194E-2</v>
      </c>
      <c r="J24" s="50">
        <v>4.1298376142249633E-2</v>
      </c>
      <c r="AA24" s="22"/>
      <c r="AB24" s="22"/>
      <c r="AC24" s="22"/>
    </row>
    <row r="25" spans="1:29" x14ac:dyDescent="0.25">
      <c r="A25" s="26">
        <v>10</v>
      </c>
      <c r="B25" s="49" t="s">
        <v>31</v>
      </c>
      <c r="C25" s="54">
        <v>330.84699999999998</v>
      </c>
      <c r="D25" s="56">
        <v>384.83100000000002</v>
      </c>
      <c r="E25" s="18">
        <v>-0.14027975916701108</v>
      </c>
      <c r="F25" s="54">
        <v>117.905</v>
      </c>
      <c r="G25" s="54">
        <v>108.724</v>
      </c>
      <c r="H25" s="50">
        <v>8.444317721938116E-2</v>
      </c>
      <c r="I25" s="50">
        <v>4.2836103322886933E-2</v>
      </c>
      <c r="J25" s="50">
        <v>4.8107807813288744E-2</v>
      </c>
      <c r="AA25" s="22"/>
      <c r="AB25" s="22"/>
      <c r="AC25" s="22"/>
    </row>
    <row r="26" spans="1:29" x14ac:dyDescent="0.25">
      <c r="A26" s="26">
        <v>11</v>
      </c>
      <c r="B26" s="55" t="s">
        <v>48</v>
      </c>
      <c r="C26" s="54">
        <v>0.13</v>
      </c>
      <c r="D26" s="56">
        <v>33.832000000000001</v>
      </c>
      <c r="E26" s="18">
        <v>-0.99615748403877979</v>
      </c>
      <c r="F26" s="54">
        <v>7.3460000000000001</v>
      </c>
      <c r="G26" s="54">
        <v>6.8710000000000004</v>
      </c>
      <c r="H26" s="50">
        <v>6.9131130839761259E-2</v>
      </c>
      <c r="I26" s="50">
        <v>1.6831627404737845E-5</v>
      </c>
      <c r="J26" s="50">
        <v>4.2293457490149827E-3</v>
      </c>
      <c r="AA26" s="22"/>
      <c r="AB26" s="22"/>
      <c r="AC26" s="22"/>
    </row>
    <row r="27" spans="1:29" x14ac:dyDescent="0.25">
      <c r="A27" s="64" t="s">
        <v>3</v>
      </c>
      <c r="B27" s="65"/>
      <c r="C27" s="19">
        <f>SUM(C16:C26)</f>
        <v>7723.5549999999994</v>
      </c>
      <c r="D27" s="19">
        <f>SUM(D16:D26)</f>
        <v>7999.3460000000005</v>
      </c>
      <c r="E27" s="20">
        <f t="shared" ref="E27" si="3">(C27-D27)/D27</f>
        <v>-3.4476693469691282E-2</v>
      </c>
      <c r="F27" s="51">
        <f>SUM(F16:F26)</f>
        <v>2606.3580000000002</v>
      </c>
      <c r="G27" s="4">
        <f>SUM(G16:G26)</f>
        <v>2730.2460000000005</v>
      </c>
      <c r="H27" s="5">
        <f>(F27-G27)/G27</f>
        <v>-4.5376130942047108E-2</v>
      </c>
      <c r="I27" s="5">
        <f>SUM(I16:I26)</f>
        <v>0.99999999999999989</v>
      </c>
      <c r="J27" s="5">
        <f>SUM(J16:J26)</f>
        <v>1</v>
      </c>
      <c r="AB27" s="22"/>
      <c r="AC27" s="22"/>
    </row>
    <row r="28" spans="1:29" s="21" customFormat="1" x14ac:dyDescent="0.25">
      <c r="A28" s="23"/>
    </row>
    <row r="29" spans="1:29" s="21" customFormat="1" x14ac:dyDescent="0.25">
      <c r="A29" s="67" t="s">
        <v>13</v>
      </c>
      <c r="B29" s="67"/>
      <c r="C29" s="67"/>
      <c r="D29" s="67"/>
      <c r="E29" s="67"/>
      <c r="F29" s="67"/>
      <c r="G29" s="67"/>
      <c r="H29" s="67"/>
      <c r="I29" s="67"/>
      <c r="J29" s="67"/>
    </row>
    <row r="30" spans="1:29" s="21" customFormat="1" ht="59.25" customHeight="1" x14ac:dyDescent="0.25">
      <c r="A30" s="69" t="s">
        <v>35</v>
      </c>
      <c r="B30" s="69"/>
      <c r="C30" s="69"/>
      <c r="D30" s="69"/>
      <c r="E30" s="69"/>
      <c r="F30" s="69"/>
      <c r="G30" s="69"/>
      <c r="H30" s="69"/>
      <c r="I30" s="69"/>
      <c r="J30" s="69"/>
    </row>
    <row r="31" spans="1:29" s="21" customFormat="1" ht="19.5" customHeight="1" x14ac:dyDescent="0.25">
      <c r="A31" s="68" t="s">
        <v>14</v>
      </c>
      <c r="B31" s="68"/>
      <c r="C31" s="68"/>
      <c r="D31" s="68"/>
      <c r="E31" s="68"/>
      <c r="F31" s="68"/>
      <c r="G31" s="68"/>
      <c r="H31" s="68"/>
      <c r="I31" s="68"/>
    </row>
    <row r="32" spans="1:29" s="21" customFormat="1" ht="40.5" customHeight="1" x14ac:dyDescent="0.25">
      <c r="A32" s="70" t="s">
        <v>36</v>
      </c>
      <c r="B32" s="70"/>
      <c r="C32" s="70"/>
      <c r="D32" s="70"/>
      <c r="E32" s="70"/>
      <c r="F32" s="70"/>
      <c r="G32" s="70"/>
      <c r="H32" s="70"/>
      <c r="I32" s="70"/>
      <c r="J32" s="70"/>
    </row>
    <row r="33" s="21" customFormat="1" x14ac:dyDescent="0.25"/>
    <row r="34" s="21" customFormat="1" ht="15" customHeight="1" x14ac:dyDescent="0.25"/>
    <row r="35" s="21" customFormat="1" ht="15" customHeigh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pans="1:10" s="21" customFormat="1" x14ac:dyDescent="0.25"/>
    <row r="66" spans="1:10" s="21" customFormat="1" x14ac:dyDescent="0.25"/>
    <row r="67" spans="1:10" s="21" customFormat="1" x14ac:dyDescent="0.25"/>
    <row r="68" spans="1:10" s="21" customFormat="1" x14ac:dyDescent="0.25">
      <c r="A68" s="22"/>
      <c r="B68" s="22"/>
      <c r="C68" s="22"/>
      <c r="D68" s="22"/>
      <c r="E68" s="22"/>
      <c r="F68" s="22"/>
      <c r="G68" s="22"/>
      <c r="H68" s="22"/>
      <c r="I68" s="22"/>
      <c r="J68" s="22"/>
    </row>
    <row r="69" spans="1:10" s="21" customFormat="1" x14ac:dyDescent="0.25">
      <c r="A69" s="22"/>
      <c r="B69" s="22"/>
      <c r="C69" s="22"/>
      <c r="D69" s="22"/>
      <c r="E69" s="22"/>
      <c r="F69" s="22"/>
      <c r="G69" s="22"/>
      <c r="H69" s="22"/>
      <c r="I69" s="22"/>
      <c r="J69" s="22"/>
    </row>
    <row r="70" spans="1:10" s="21" customFormat="1" x14ac:dyDescent="0.25">
      <c r="A70" s="22"/>
      <c r="B70" s="22"/>
      <c r="C70" s="22"/>
      <c r="D70" s="22"/>
      <c r="E70" s="22"/>
      <c r="F70" s="22"/>
      <c r="G70" s="22"/>
      <c r="H70" s="22"/>
      <c r="I70" s="22"/>
      <c r="J70" s="22"/>
    </row>
    <row r="71" spans="1:10" s="21" customFormat="1" x14ac:dyDescent="0.25">
      <c r="A71" s="22"/>
      <c r="B71" s="22"/>
      <c r="C71" s="22"/>
      <c r="D71" s="22"/>
      <c r="E71" s="22"/>
      <c r="F71" s="22"/>
      <c r="G71" s="22"/>
      <c r="H71" s="22"/>
      <c r="I71" s="22"/>
      <c r="J71" s="22"/>
    </row>
    <row r="72" spans="1:10" s="21" customFormat="1" x14ac:dyDescent="0.25">
      <c r="A72" s="22"/>
      <c r="B72" s="22"/>
      <c r="C72" s="22"/>
      <c r="D72" s="22"/>
      <c r="E72" s="22"/>
      <c r="F72" s="22"/>
      <c r="G72" s="22"/>
      <c r="H72" s="22"/>
      <c r="I72" s="22"/>
      <c r="J72" s="22"/>
    </row>
    <row r="73" spans="1:10" s="21" customFormat="1" x14ac:dyDescent="0.25">
      <c r="A73" s="22"/>
      <c r="B73" s="22"/>
      <c r="C73" s="22"/>
      <c r="D73" s="22"/>
      <c r="E73" s="22"/>
      <c r="F73" s="22"/>
      <c r="G73" s="22"/>
      <c r="H73" s="22"/>
      <c r="I73" s="22"/>
      <c r="J73" s="22"/>
    </row>
    <row r="74" spans="1:10" s="21" customFormat="1" x14ac:dyDescent="0.25">
      <c r="A74" s="22"/>
      <c r="B74" s="22"/>
      <c r="C74" s="22"/>
      <c r="D74" s="22"/>
      <c r="E74" s="22"/>
      <c r="F74" s="22"/>
      <c r="G74" s="22"/>
      <c r="H74" s="22"/>
      <c r="I74" s="22"/>
      <c r="J74" s="22"/>
    </row>
    <row r="75" spans="1:10" s="21" customFormat="1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</row>
    <row r="76" spans="1:10" s="21" customForma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</row>
    <row r="77" spans="1:10" s="21" customFormat="1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</row>
    <row r="78" spans="1:10" s="21" customFormat="1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</row>
    <row r="79" spans="1:10" s="21" customFormat="1" x14ac:dyDescent="0.25">
      <c r="A79" s="22"/>
      <c r="B79" s="22"/>
      <c r="C79" s="22"/>
      <c r="D79" s="22"/>
      <c r="E79" s="22"/>
      <c r="F79" s="22"/>
      <c r="G79" s="22"/>
      <c r="H79" s="22"/>
      <c r="I79" s="22"/>
      <c r="J79" s="22"/>
    </row>
    <row r="80" spans="1:10" s="21" customFormat="1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0" s="21" customFormat="1" x14ac:dyDescent="0.25">
      <c r="A81" s="22"/>
      <c r="B81" s="22"/>
      <c r="C81" s="22"/>
      <c r="D81" s="22"/>
      <c r="E81" s="22"/>
      <c r="F81" s="22"/>
      <c r="G81" s="22"/>
      <c r="H81" s="22"/>
      <c r="I81" s="22"/>
      <c r="J81" s="22"/>
    </row>
  </sheetData>
  <mergeCells count="18">
    <mergeCell ref="A27:B27"/>
    <mergeCell ref="A29:J29"/>
    <mergeCell ref="A31:I31"/>
    <mergeCell ref="A30:J30"/>
    <mergeCell ref="A32:J32"/>
    <mergeCell ref="A10:B10"/>
    <mergeCell ref="E13:J13"/>
    <mergeCell ref="A14:A15"/>
    <mergeCell ref="B14:B15"/>
    <mergeCell ref="C14:E14"/>
    <mergeCell ref="F14:H14"/>
    <mergeCell ref="I14:J14"/>
    <mergeCell ref="E1:J1"/>
    <mergeCell ref="A2:A3"/>
    <mergeCell ref="B2:B3"/>
    <mergeCell ref="C2:E2"/>
    <mergeCell ref="F2:H2"/>
    <mergeCell ref="I2:J2"/>
  </mergeCells>
  <hyperlinks>
    <hyperlink ref="A31" r:id="rId1" display="http://www.aso.mk/index.php?option=com_fjrelated&amp;view=fjrelated&amp;id=0&amp;Itemid=91&amp;lang=mk" xr:uid="{00000000-0004-0000-0100-000000000000}"/>
    <hyperlink ref="A31:I31" r:id="rId2" display="кликнете тука..." xr:uid="{00000000-0004-0000-0100-000001000000}"/>
  </hyperlinks>
  <pageMargins left="0.25" right="0.25" top="1.2" bottom="0.75" header="0.3" footer="0.3"/>
  <pageSetup paperSize="9" scale="94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301"/>
  <sheetViews>
    <sheetView tabSelected="1" workbookViewId="0">
      <selection activeCell="C16" sqref="C16"/>
    </sheetView>
  </sheetViews>
  <sheetFormatPr defaultRowHeight="15" x14ac:dyDescent="0.25"/>
  <cols>
    <col min="1" max="1" width="30" customWidth="1"/>
    <col min="2" max="2" width="26.7109375" customWidth="1"/>
    <col min="3" max="48" width="9.140625" style="1"/>
  </cols>
  <sheetData>
    <row r="1" spans="1:2" s="1" customFormat="1" x14ac:dyDescent="0.25">
      <c r="A1" s="7" t="s">
        <v>45</v>
      </c>
    </row>
    <row r="2" spans="1:2" s="1" customFormat="1" x14ac:dyDescent="0.25">
      <c r="A2" s="7"/>
      <c r="B2" s="9" t="s">
        <v>38</v>
      </c>
    </row>
    <row r="3" spans="1:2" ht="30" x14ac:dyDescent="0.25">
      <c r="A3" s="10"/>
      <c r="B3" s="11" t="s">
        <v>39</v>
      </c>
    </row>
    <row r="4" spans="1:2" ht="11.25" customHeight="1" x14ac:dyDescent="0.25">
      <c r="A4" s="12"/>
      <c r="B4" s="13"/>
    </row>
    <row r="5" spans="1:2" x14ac:dyDescent="0.25">
      <c r="A5" s="6" t="str">
        <f>[2]FI!A9</f>
        <v>Триглав</v>
      </c>
      <c r="B5" s="53">
        <v>110294190</v>
      </c>
    </row>
    <row r="6" spans="1:2" x14ac:dyDescent="0.25">
      <c r="A6" s="6" t="str">
        <f>[2]FI!A10</f>
        <v>Сава</v>
      </c>
      <c r="B6" s="53">
        <v>13711621</v>
      </c>
    </row>
    <row r="7" spans="1:2" x14ac:dyDescent="0.25">
      <c r="A7" s="6" t="str">
        <f>[2]FI!A11</f>
        <v>Евроинс</v>
      </c>
      <c r="B7" s="53">
        <v>84373864</v>
      </c>
    </row>
    <row r="8" spans="1:2" x14ac:dyDescent="0.25">
      <c r="A8" s="6" t="str">
        <f>[2]FI!A13</f>
        <v>Еуролинк</v>
      </c>
      <c r="B8" s="53">
        <v>79274517</v>
      </c>
    </row>
    <row r="9" spans="1:2" x14ac:dyDescent="0.25">
      <c r="A9" s="6" t="s">
        <v>43</v>
      </c>
      <c r="B9" s="53">
        <v>87567316</v>
      </c>
    </row>
    <row r="10" spans="1:2" x14ac:dyDescent="0.25">
      <c r="A10" s="6" t="str">
        <f>[2]FI!A15</f>
        <v>Осигурителна полиса</v>
      </c>
      <c r="B10" s="53">
        <v>95618886</v>
      </c>
    </row>
    <row r="11" spans="1:2" x14ac:dyDescent="0.25">
      <c r="A11" s="6" t="str">
        <f>[2]FI!A16</f>
        <v>Кроациа неживот</v>
      </c>
      <c r="B11" s="53">
        <v>53779605</v>
      </c>
    </row>
    <row r="12" spans="1:2" x14ac:dyDescent="0.25">
      <c r="A12" s="6" t="str">
        <f>[2]FI!A17</f>
        <v>Халк</v>
      </c>
      <c r="B12" s="53">
        <v>8732703</v>
      </c>
    </row>
    <row r="13" spans="1:2" x14ac:dyDescent="0.25">
      <c r="A13" s="6" t="str">
        <f>[2]FI!A18</f>
        <v>Граве</v>
      </c>
      <c r="B13" s="53">
        <v>24040744</v>
      </c>
    </row>
    <row r="14" spans="1:2" x14ac:dyDescent="0.25">
      <c r="A14" s="6" t="str">
        <f>[2]FI!A19</f>
        <v>Македонија</v>
      </c>
      <c r="B14" s="53">
        <v>96742478</v>
      </c>
    </row>
    <row r="15" spans="1:2" x14ac:dyDescent="0.25">
      <c r="A15" s="84" t="s">
        <v>52</v>
      </c>
      <c r="B15" s="53">
        <v>-20273344</v>
      </c>
    </row>
    <row r="16" spans="1:2" x14ac:dyDescent="0.25">
      <c r="A16" s="14" t="str">
        <f>[2]FI!A21</f>
        <v>Неживот вкупно</v>
      </c>
      <c r="B16" s="15">
        <f>SUM(B5:B15)</f>
        <v>633862580</v>
      </c>
    </row>
    <row r="17" spans="1:10" x14ac:dyDescent="0.25">
      <c r="A17" s="6" t="str">
        <f>[2]FI!A22</f>
        <v>Триглав живот</v>
      </c>
      <c r="B17" s="53">
        <v>18623221</v>
      </c>
    </row>
    <row r="18" spans="1:10" x14ac:dyDescent="0.25">
      <c r="A18" s="6" t="str">
        <f>[2]FI!A23</f>
        <v>Кроациа живот</v>
      </c>
      <c r="B18" s="53">
        <v>59399687</v>
      </c>
    </row>
    <row r="19" spans="1:10" x14ac:dyDescent="0.25">
      <c r="A19" s="6" t="str">
        <f>[2]FI!A24</f>
        <v>Граве живот</v>
      </c>
      <c r="B19" s="53">
        <v>59901988</v>
      </c>
    </row>
    <row r="20" spans="1:10" x14ac:dyDescent="0.25">
      <c r="A20" s="6" t="str">
        <f>[2]FI!A25</f>
        <v>Винер живот</v>
      </c>
      <c r="B20" s="53">
        <v>43752107</v>
      </c>
    </row>
    <row r="21" spans="1:10" x14ac:dyDescent="0.25">
      <c r="A21" s="6" t="s">
        <v>42</v>
      </c>
      <c r="B21" s="53">
        <v>30039260</v>
      </c>
    </row>
    <row r="22" spans="1:10" x14ac:dyDescent="0.25">
      <c r="A22" s="6" t="str">
        <f>[2]FI!A27</f>
        <v>Прва живот</v>
      </c>
      <c r="B22" s="53">
        <v>-8649632</v>
      </c>
    </row>
    <row r="23" spans="1:10" x14ac:dyDescent="0.25">
      <c r="A23" s="14" t="str">
        <f>[2]FI!A28</f>
        <v>Живот вкупно</v>
      </c>
      <c r="B23" s="15">
        <f>SUM(B17:B22)</f>
        <v>203066631</v>
      </c>
    </row>
    <row r="24" spans="1:10" x14ac:dyDescent="0.25">
      <c r="A24" s="16" t="str">
        <f>[2]FI!A29</f>
        <v>Вкупно</v>
      </c>
      <c r="B24" s="17">
        <f>B16+B23</f>
        <v>836929211</v>
      </c>
    </row>
    <row r="26" spans="1:10" s="1" customFormat="1" x14ac:dyDescent="0.25">
      <c r="A26" s="80" t="s">
        <v>13</v>
      </c>
      <c r="B26" s="80"/>
      <c r="C26" s="80"/>
      <c r="D26" s="80"/>
      <c r="E26" s="80"/>
      <c r="F26" s="80"/>
      <c r="G26" s="80"/>
      <c r="H26" s="80"/>
      <c r="I26" s="80"/>
      <c r="J26" s="80"/>
    </row>
    <row r="27" spans="1:10" s="1" customFormat="1" ht="76.5" customHeight="1" x14ac:dyDescent="0.25">
      <c r="A27" s="83" t="s">
        <v>35</v>
      </c>
      <c r="B27" s="83"/>
      <c r="C27" s="8"/>
      <c r="D27" s="8"/>
      <c r="E27" s="8"/>
      <c r="F27" s="8"/>
      <c r="G27" s="8"/>
      <c r="H27" s="8"/>
      <c r="I27" s="8"/>
    </row>
    <row r="28" spans="1:10" s="1" customFormat="1" x14ac:dyDescent="0.25">
      <c r="A28" s="81" t="s">
        <v>14</v>
      </c>
      <c r="B28" s="81"/>
      <c r="C28" s="81"/>
      <c r="D28" s="81"/>
      <c r="E28" s="81"/>
      <c r="F28" s="81"/>
      <c r="G28" s="81"/>
      <c r="H28" s="81"/>
      <c r="I28" s="81"/>
    </row>
    <row r="29" spans="1:10" s="1" customFormat="1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1" t="s">
        <v>37</v>
      </c>
    </row>
    <row r="30" spans="1:10" s="1" customFormat="1" x14ac:dyDescent="0.25"/>
    <row r="31" spans="1:10" s="1" customFormat="1" x14ac:dyDescent="0.25"/>
    <row r="32" spans="1:10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</sheetData>
  <mergeCells count="4">
    <mergeCell ref="A26:J26"/>
    <mergeCell ref="A28:I28"/>
    <mergeCell ref="A29:I29"/>
    <mergeCell ref="A27:B27"/>
  </mergeCells>
  <hyperlinks>
    <hyperlink ref="A28" r:id="rId1" display="http://www.aso.mk/index.php?option=com_fjrelated&amp;view=fjrelated&amp;id=0&amp;Itemid=91&amp;lang=mk" xr:uid="{00000000-0004-0000-0200-000000000000}"/>
    <hyperlink ref="A28:I28" r:id="rId2" display="кликнете тука..." xr:uid="{00000000-0004-0000-02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Пазарно портфолио</vt:lpstr>
      <vt:lpstr>Пазарно учество</vt:lpstr>
      <vt:lpstr>Финансиски резултат</vt:lpstr>
      <vt:lpstr>'Пазарно портфолио'!Print_Area</vt:lpstr>
      <vt:lpstr>'Пазарно учество'!Print_Area</vt:lpstr>
    </vt:vector>
  </TitlesOfParts>
  <Company>Media XPRIMM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vladb</dc:creator>
  <cp:lastModifiedBy>Marina Graorkovska</cp:lastModifiedBy>
  <cp:lastPrinted>2017-11-30T14:23:14Z</cp:lastPrinted>
  <dcterms:created xsi:type="dcterms:W3CDTF">2012-09-27T08:00:33Z</dcterms:created>
  <dcterms:modified xsi:type="dcterms:W3CDTF">2026-08-13T08:06:55Z</dcterms:modified>
</cp:coreProperties>
</file>