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s\DIR\XPRIMM_web\2026\2К2026\"/>
    </mc:Choice>
  </mc:AlternateContent>
  <xr:revisionPtr revIDLastSave="0" documentId="13_ncr:1_{EDCDA5F6-3E65-49C8-95A6-8A38B7797FBB}" xr6:coauthVersionLast="47" xr6:coauthVersionMax="47" xr10:uidLastSave="{00000000-0000-0000-0000-000000000000}"/>
  <bookViews>
    <workbookView xWindow="-120" yWindow="-120" windowWidth="29040" windowHeight="15720" activeTab="1" xr2:uid="{00000000-000D-0000-FFFF-FFFF00000000}"/>
  </bookViews>
  <sheets>
    <sheet name="MARKET PORTFOLIO" sheetId="2" r:id="rId1"/>
    <sheet name="RANKING" sheetId="1" r:id="rId2"/>
    <sheet name="FINANCIAL RESULTS" sheetId="3" r:id="rId3"/>
  </sheets>
  <externalReferences>
    <externalReference r:id="rId4"/>
  </externalReferences>
  <definedNames>
    <definedName name="_xlnm.Print_Area" localSheetId="1">RANKING!$A$1:$J$27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 l="1"/>
  <c r="I26" i="1"/>
  <c r="G26" i="1"/>
  <c r="F26" i="1"/>
  <c r="H26" i="1" s="1"/>
  <c r="D26" i="1"/>
  <c r="C26" i="1"/>
  <c r="E26" i="1" s="1"/>
  <c r="G9" i="1"/>
  <c r="F9" i="1"/>
  <c r="H9" i="1" s="1"/>
  <c r="D9" i="1"/>
  <c r="C9" i="1"/>
  <c r="G8" i="1"/>
  <c r="F8" i="1"/>
  <c r="H8" i="1" s="1"/>
  <c r="D8" i="1"/>
  <c r="C8" i="1"/>
  <c r="G7" i="1"/>
  <c r="F7" i="1"/>
  <c r="H7" i="1" s="1"/>
  <c r="D7" i="1"/>
  <c r="C7" i="1"/>
  <c r="G6" i="1"/>
  <c r="F6" i="1"/>
  <c r="H6" i="1" s="1"/>
  <c r="D6" i="1"/>
  <c r="C6" i="1"/>
  <c r="G5" i="1"/>
  <c r="F5" i="1"/>
  <c r="D5" i="1"/>
  <c r="C5" i="1"/>
  <c r="G4" i="1"/>
  <c r="G10" i="1" s="1"/>
  <c r="F4" i="1"/>
  <c r="D4" i="1"/>
  <c r="C4" i="1"/>
  <c r="I15" i="2"/>
  <c r="H15" i="2"/>
  <c r="I14" i="2"/>
  <c r="H14" i="2"/>
  <c r="I13" i="2"/>
  <c r="H13" i="2"/>
  <c r="I12" i="2"/>
  <c r="H12" i="2"/>
  <c r="I11" i="2"/>
  <c r="H11" i="2"/>
  <c r="I10" i="2"/>
  <c r="H10" i="2"/>
  <c r="I9" i="2"/>
  <c r="H9" i="2"/>
  <c r="I8" i="2"/>
  <c r="H8" i="2"/>
  <c r="I7" i="2"/>
  <c r="H7" i="2"/>
  <c r="I6" i="2"/>
  <c r="H6" i="2"/>
  <c r="I5" i="2"/>
  <c r="H5" i="2"/>
  <c r="G15" i="2"/>
  <c r="G14" i="2"/>
  <c r="G13" i="2"/>
  <c r="G12" i="2"/>
  <c r="G11" i="2"/>
  <c r="G10" i="2"/>
  <c r="G9" i="2"/>
  <c r="G8" i="2"/>
  <c r="G7" i="2"/>
  <c r="G6" i="2"/>
  <c r="G5" i="2"/>
  <c r="D15" i="2"/>
  <c r="D14" i="2"/>
  <c r="D13" i="2"/>
  <c r="D12" i="2"/>
  <c r="D11" i="2"/>
  <c r="D10" i="2"/>
  <c r="D9" i="2"/>
  <c r="D8" i="2"/>
  <c r="D7" i="2"/>
  <c r="D6" i="2"/>
  <c r="D5" i="2"/>
  <c r="B23" i="3"/>
  <c r="B16" i="3"/>
  <c r="B24" i="3" s="1"/>
  <c r="H5" i="1" l="1"/>
  <c r="E9" i="1"/>
  <c r="E8" i="1"/>
  <c r="E7" i="1"/>
  <c r="E6" i="1"/>
  <c r="E5" i="1"/>
  <c r="F10" i="1"/>
  <c r="H10" i="1" s="1"/>
  <c r="H4" i="1"/>
  <c r="D10" i="1"/>
  <c r="J4" i="1"/>
  <c r="C10" i="1"/>
  <c r="I4" i="1"/>
  <c r="E4" i="1"/>
  <c r="J8" i="1" l="1"/>
  <c r="J7" i="1"/>
  <c r="J9" i="1"/>
  <c r="J5" i="1"/>
  <c r="J6" i="1"/>
  <c r="E10" i="1"/>
  <c r="I9" i="1"/>
  <c r="I8" i="1"/>
  <c r="I7" i="1"/>
  <c r="I6" i="1"/>
  <c r="I5" i="1"/>
  <c r="I10" i="1" s="1"/>
  <c r="J10" i="1" l="1"/>
</calcChain>
</file>

<file path=xl/sharedStrings.xml><?xml version="1.0" encoding="utf-8"?>
<sst xmlns="http://schemas.openxmlformats.org/spreadsheetml/2006/main" count="124" uniqueCount="74">
  <si>
    <t>LIFE INSURANCE RANKING</t>
  </si>
  <si>
    <t>NON LIFE INSURANCE RANKING</t>
  </si>
  <si>
    <t>No.</t>
  </si>
  <si>
    <t>Company</t>
  </si>
  <si>
    <t>GROSS WRITTEN PREMIUMS</t>
  </si>
  <si>
    <t>PAID CLAIMS</t>
  </si>
  <si>
    <t>MARKET SHARE</t>
  </si>
  <si>
    <t>TOTAL MARKET</t>
  </si>
  <si>
    <t>Exchange rate for calculations:</t>
  </si>
  <si>
    <t>In local currency, MKD m</t>
  </si>
  <si>
    <t>Explanation</t>
  </si>
  <si>
    <t xml:space="preserve">1. The data are taken from the Supervisory Reports of the Insurance Supervision Agency and represent preliminary data. After the verification, the final data are published in the section Insurance Industry Reports on the website of the Insurance Supervision Agency. </t>
  </si>
  <si>
    <t>Click here...</t>
  </si>
  <si>
    <t>2. Insurance companies are presented in two groups according to the area in which they operate, as non-life  and life insurance companies sorted in descending order of gross written premium.</t>
  </si>
  <si>
    <t>in local currency, MKD</t>
  </si>
  <si>
    <t>Business line</t>
  </si>
  <si>
    <t>Weight in all GWP</t>
  </si>
  <si>
    <t>MKD m</t>
  </si>
  <si>
    <t>%</t>
  </si>
  <si>
    <t>TOTAL LIFE</t>
  </si>
  <si>
    <t>TOTAL NON-LIFE, of which:</t>
  </si>
  <si>
    <t>Overall property insurance</t>
  </si>
  <si>
    <t>Fire and allied perils</t>
  </si>
  <si>
    <t>Damages to property</t>
  </si>
  <si>
    <t>Overall motor insurance</t>
  </si>
  <si>
    <t>Motor Hull</t>
  </si>
  <si>
    <t>MTPL</t>
  </si>
  <si>
    <t>GTPL</t>
  </si>
  <si>
    <t>Other non-life insurance</t>
  </si>
  <si>
    <t>Profit/ Loss before Tax</t>
  </si>
  <si>
    <t>MKD</t>
  </si>
  <si>
    <t>Change</t>
  </si>
  <si>
    <t>CROATIA</t>
  </si>
  <si>
    <t>TRIGLAV</t>
  </si>
  <si>
    <t>WINNER</t>
  </si>
  <si>
    <t>GRAWE</t>
  </si>
  <si>
    <t>PRVA ZIVOT</t>
  </si>
  <si>
    <t>MAKEDONIJA - VIG</t>
  </si>
  <si>
    <t>SAVA</t>
  </si>
  <si>
    <t>EUROINS</t>
  </si>
  <si>
    <t>HALK</t>
  </si>
  <si>
    <t>INURANCE POLICY</t>
  </si>
  <si>
    <t>GRAWE NONLIFE</t>
  </si>
  <si>
    <t>Eurolink</t>
  </si>
  <si>
    <t>Insurance policy</t>
  </si>
  <si>
    <t>Croatia Nonlife</t>
  </si>
  <si>
    <t>Halk</t>
  </si>
  <si>
    <t>Grawe nonlife</t>
  </si>
  <si>
    <t>Makedonija- VIG</t>
  </si>
  <si>
    <t>Nonlife Total</t>
  </si>
  <si>
    <t>Triglav Life</t>
  </si>
  <si>
    <t>Croatia Life</t>
  </si>
  <si>
    <t>Grawe life</t>
  </si>
  <si>
    <t>Winner life</t>
  </si>
  <si>
    <t>Prva Life</t>
  </si>
  <si>
    <t>Life Total</t>
  </si>
  <si>
    <t>Total</t>
  </si>
  <si>
    <t>Triglav</t>
  </si>
  <si>
    <t>Sava</t>
  </si>
  <si>
    <t>Euroins</t>
  </si>
  <si>
    <t>SIGAL</t>
  </si>
  <si>
    <t xml:space="preserve">EUROLINK </t>
  </si>
  <si>
    <t>Sigal</t>
  </si>
  <si>
    <t>Sigal Life</t>
  </si>
  <si>
    <t>Financial result by insurance company, 2Q2026</t>
  </si>
  <si>
    <t>1 EUR = 61.6938 Denars, MKD (June 30th, 2026)</t>
  </si>
  <si>
    <t>1 EUR = 61.6560 Denars, MKD (June 30th, 2025)</t>
  </si>
  <si>
    <t>Market porfolio as of  June 30th 2026</t>
  </si>
  <si>
    <t>2Q2026</t>
  </si>
  <si>
    <t>2Q2025</t>
  </si>
  <si>
    <t>SIGAL NONLIFE</t>
  </si>
  <si>
    <t>KROACIJA NONLIFE</t>
  </si>
  <si>
    <t>ALTA</t>
  </si>
  <si>
    <t xml:space="preserve">Alta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</si>
</sst>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l_e_i_-;\-* #,##0.00\ _l_e_i_-;_-* &quot;-&quot;??\ _l_e_i_-;_-@_-"/>
    <numFmt numFmtId="165" formatCode="0.0000"/>
    <numFmt numFmtId="166" formatCode="#,##0.0000"/>
    <numFmt numFmtId="167" formatCode="#,##0.00_ ;\-#,##0.00\ "/>
    <numFmt numFmtId="168" formatCode="#,##0.000"/>
  </numFmts>
  <fonts count="23"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scheme val="minor"/>
    </font>
    <font>
      <b/>
      <sz val="11"/>
      <color indexed="63"/>
      <name val="Calibri"/>
      <family val="2"/>
      <scheme val="minor"/>
    </font>
    <font>
      <sz val="10"/>
      <name val="Tahoma"/>
      <family val="2"/>
    </font>
    <font>
      <sz val="11"/>
      <color theme="1"/>
      <name val="Calibri"/>
      <family val="2"/>
      <scheme val="minor"/>
    </font>
    <font>
      <b/>
      <sz val="11"/>
      <color rgb="FFFF0000"/>
      <name val="Calibri"/>
      <family val="2"/>
      <scheme val="minor"/>
    </font>
    <font>
      <b/>
      <sz val="11"/>
      <name val="Calibri"/>
      <family val="2"/>
      <scheme val="minor"/>
    </font>
    <font>
      <i/>
      <sz val="11"/>
      <color theme="1"/>
      <name val="Calibri"/>
      <family val="2"/>
      <scheme val="minor"/>
    </font>
    <font>
      <u/>
      <sz val="11"/>
      <color theme="10"/>
      <name val="Calibri"/>
      <family val="2"/>
      <charset val="238"/>
      <scheme val="minor"/>
    </font>
    <font>
      <b/>
      <sz val="11"/>
      <color theme="1"/>
      <name val="Calibri"/>
      <family val="2"/>
      <charset val="238"/>
      <scheme val="minor"/>
    </font>
    <font>
      <sz val="11"/>
      <name val="Calibri"/>
      <family val="2"/>
      <charset val="238"/>
      <scheme val="minor"/>
    </font>
    <font>
      <b/>
      <i/>
      <sz val="9"/>
      <color theme="1"/>
      <name val="Calibri"/>
      <family val="2"/>
      <scheme val="minor"/>
    </font>
    <font>
      <sz val="9"/>
      <color theme="1"/>
      <name val="Calibri"/>
      <family val="2"/>
      <scheme val="minor"/>
    </font>
    <font>
      <u/>
      <sz val="9"/>
      <color theme="10"/>
      <name val="Calibri"/>
      <family val="2"/>
      <scheme val="minor"/>
    </font>
    <font>
      <b/>
      <sz val="9"/>
      <color theme="1"/>
      <name val="Calibri"/>
      <family val="2"/>
      <scheme val="minor"/>
    </font>
    <font>
      <sz val="9"/>
      <name val="Calibri"/>
      <family val="2"/>
      <scheme val="minor"/>
    </font>
    <font>
      <b/>
      <i/>
      <sz val="11"/>
      <color theme="1"/>
      <name val="Calibri"/>
      <family val="2"/>
      <scheme val="minor"/>
    </font>
    <font>
      <u/>
      <sz val="11"/>
      <color theme="10"/>
      <name val="Calibri"/>
      <family val="2"/>
      <scheme val="minor"/>
    </font>
    <font>
      <sz val="10"/>
      <color theme="1"/>
      <name val="Calibri"/>
      <family val="2"/>
      <scheme val="minor"/>
    </font>
    <font>
      <sz val="11"/>
      <color indexed="63"/>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4" fontId="3" fillId="0" borderId="0" applyFont="0" applyFill="0" applyBorder="0" applyAlignment="0" applyProtection="0"/>
    <xf numFmtId="0" fontId="6" fillId="0" borderId="0"/>
    <xf numFmtId="0" fontId="11" fillId="0" borderId="0" applyNumberFormat="0" applyFill="0" applyBorder="0" applyAlignment="0" applyProtection="0"/>
    <xf numFmtId="0" fontId="7" fillId="0" borderId="0"/>
  </cellStyleXfs>
  <cellXfs count="77">
    <xf numFmtId="0" fontId="0" fillId="0" borderId="0" xfId="0"/>
    <xf numFmtId="0" fontId="7" fillId="6" borderId="0" xfId="0" applyFont="1" applyFill="1"/>
    <xf numFmtId="0" fontId="4" fillId="6" borderId="1" xfId="0" applyFont="1" applyFill="1" applyBorder="1"/>
    <xf numFmtId="0" fontId="7" fillId="0" borderId="0" xfId="0" applyFont="1"/>
    <xf numFmtId="0" fontId="9" fillId="2" borderId="2" xfId="0" applyFont="1" applyFill="1" applyBorder="1" applyAlignment="1">
      <alignment horizontal="center" vertical="center" wrapText="1"/>
    </xf>
    <xf numFmtId="0" fontId="7" fillId="0" borderId="2" xfId="0" applyFont="1" applyBorder="1" applyAlignment="1">
      <alignment horizontal="center"/>
    </xf>
    <xf numFmtId="3" fontId="7" fillId="6" borderId="0" xfId="0" applyNumberFormat="1" applyFont="1" applyFill="1"/>
    <xf numFmtId="0" fontId="10" fillId="6" borderId="0" xfId="0" applyFont="1" applyFill="1"/>
    <xf numFmtId="0" fontId="4" fillId="6" borderId="0" xfId="0" applyFont="1" applyFill="1"/>
    <xf numFmtId="0" fontId="7" fillId="0" borderId="2" xfId="0" applyFont="1" applyBorder="1"/>
    <xf numFmtId="0" fontId="0" fillId="6" borderId="0" xfId="0" applyFill="1"/>
    <xf numFmtId="0" fontId="5" fillId="0" borderId="3" xfId="0" applyFont="1" applyBorder="1" applyProtection="1">
      <protection locked="0"/>
    </xf>
    <xf numFmtId="0" fontId="5" fillId="0" borderId="4" xfId="0" applyFont="1" applyBorder="1" applyProtection="1">
      <protection locked="0"/>
    </xf>
    <xf numFmtId="0" fontId="9" fillId="2" borderId="2" xfId="0" applyFont="1" applyFill="1" applyBorder="1" applyAlignment="1">
      <alignment horizontal="right" vertical="center" wrapText="1"/>
    </xf>
    <xf numFmtId="0" fontId="12" fillId="7" borderId="2" xfId="0" applyFont="1" applyFill="1" applyBorder="1" applyAlignment="1">
      <alignment horizontal="left" vertical="center" wrapText="1"/>
    </xf>
    <xf numFmtId="0" fontId="9" fillId="7" borderId="2" xfId="4" applyFont="1" applyFill="1" applyBorder="1" applyAlignment="1">
      <alignment horizontal="right" vertical="center" wrapText="1"/>
    </xf>
    <xf numFmtId="0" fontId="12" fillId="8" borderId="2" xfId="0" applyFont="1" applyFill="1" applyBorder="1" applyAlignment="1">
      <alignment horizontal="left" vertical="center" wrapText="1"/>
    </xf>
    <xf numFmtId="0" fontId="13" fillId="8" borderId="2" xfId="4" applyFont="1" applyFill="1" applyBorder="1" applyAlignment="1">
      <alignment horizontal="center" vertical="center" wrapText="1"/>
    </xf>
    <xf numFmtId="0" fontId="7" fillId="0" borderId="2" xfId="0" applyFont="1" applyBorder="1" applyAlignment="1">
      <alignment horizontal="left" vertical="center" wrapText="1"/>
    </xf>
    <xf numFmtId="0" fontId="7" fillId="6" borderId="0" xfId="0" applyFont="1" applyFill="1" applyAlignment="1">
      <alignment vertical="center" wrapText="1"/>
    </xf>
    <xf numFmtId="0" fontId="14" fillId="0" borderId="0" xfId="0" applyFont="1" applyAlignment="1">
      <alignment vertical="center"/>
    </xf>
    <xf numFmtId="0" fontId="15" fillId="6" borderId="0" xfId="0" applyFont="1" applyFill="1"/>
    <xf numFmtId="0" fontId="17" fillId="6" borderId="0" xfId="0" applyFont="1" applyFill="1"/>
    <xf numFmtId="166" fontId="15" fillId="6" borderId="0" xfId="0" applyNumberFormat="1" applyFont="1" applyFill="1"/>
    <xf numFmtId="0" fontId="8" fillId="6" borderId="0" xfId="0" applyFont="1" applyFill="1" applyAlignment="1">
      <alignment horizontal="right"/>
    </xf>
    <xf numFmtId="0" fontId="7" fillId="0" borderId="3" xfId="0" applyFont="1" applyBorder="1" applyAlignment="1">
      <alignment horizontal="center"/>
    </xf>
    <xf numFmtId="0" fontId="18" fillId="6" borderId="0" xfId="0" applyFont="1" applyFill="1"/>
    <xf numFmtId="0" fontId="4" fillId="2" borderId="2" xfId="0" applyFont="1" applyFill="1" applyBorder="1" applyAlignment="1">
      <alignment horizontal="left" vertical="center" wrapText="1"/>
    </xf>
    <xf numFmtId="3" fontId="4" fillId="2" borderId="2" xfId="0" applyNumberFormat="1" applyFont="1" applyFill="1" applyBorder="1" applyAlignment="1">
      <alignment horizontal="right" vertical="center" wrapText="1"/>
    </xf>
    <xf numFmtId="0" fontId="4" fillId="7" borderId="2" xfId="0" applyFont="1" applyFill="1" applyBorder="1" applyAlignment="1">
      <alignment horizontal="left" vertical="center" wrapText="1"/>
    </xf>
    <xf numFmtId="3" fontId="4" fillId="7" borderId="2" xfId="0" applyNumberFormat="1" applyFont="1" applyFill="1" applyBorder="1" applyAlignment="1">
      <alignment horizontal="right" vertical="center" wrapText="1"/>
    </xf>
    <xf numFmtId="4" fontId="7" fillId="0" borderId="2" xfId="1" applyNumberFormat="1" applyFont="1" applyFill="1" applyBorder="1" applyAlignment="1">
      <alignment horizontal="left"/>
    </xf>
    <xf numFmtId="0" fontId="9" fillId="2" borderId="2" xfId="0" applyFont="1" applyFill="1" applyBorder="1" applyAlignment="1">
      <alignment horizontal="center" vertical="center"/>
    </xf>
    <xf numFmtId="4" fontId="4" fillId="0" borderId="2" xfId="1" applyNumberFormat="1" applyFont="1" applyFill="1" applyBorder="1" applyAlignment="1">
      <alignment horizontal="right"/>
    </xf>
    <xf numFmtId="10" fontId="4" fillId="0" borderId="2" xfId="1" applyNumberFormat="1" applyFont="1" applyFill="1" applyBorder="1" applyAlignment="1">
      <alignment horizontal="right"/>
    </xf>
    <xf numFmtId="0" fontId="4" fillId="7" borderId="2" xfId="0" applyFont="1" applyFill="1" applyBorder="1"/>
    <xf numFmtId="164" fontId="7" fillId="6" borderId="0" xfId="1" applyFont="1" applyFill="1"/>
    <xf numFmtId="0" fontId="4" fillId="0" borderId="2" xfId="0" applyFont="1" applyBorder="1"/>
    <xf numFmtId="0" fontId="7" fillId="0" borderId="2" xfId="0" applyFont="1" applyBorder="1" applyAlignment="1">
      <alignment horizontal="left" indent="4"/>
    </xf>
    <xf numFmtId="167" fontId="4" fillId="7" borderId="2" xfId="1" applyNumberFormat="1" applyFont="1" applyFill="1" applyBorder="1"/>
    <xf numFmtId="10" fontId="4" fillId="7" borderId="2" xfId="1" applyNumberFormat="1" applyFont="1" applyFill="1" applyBorder="1"/>
    <xf numFmtId="167" fontId="4" fillId="0" borderId="2" xfId="1" applyNumberFormat="1" applyFont="1" applyFill="1" applyBorder="1"/>
    <xf numFmtId="10" fontId="4" fillId="0" borderId="2" xfId="1" applyNumberFormat="1" applyFont="1" applyFill="1" applyBorder="1"/>
    <xf numFmtId="10" fontId="7" fillId="0" borderId="2" xfId="1" applyNumberFormat="1" applyFont="1" applyFill="1" applyBorder="1"/>
    <xf numFmtId="0" fontId="19" fillId="0" borderId="0" xfId="0" applyFont="1" applyAlignment="1">
      <alignment vertical="center"/>
    </xf>
    <xf numFmtId="4" fontId="2" fillId="0" borderId="2" xfId="1" applyNumberFormat="1" applyFont="1" applyFill="1" applyBorder="1" applyAlignment="1">
      <alignment horizontal="left"/>
    </xf>
    <xf numFmtId="0" fontId="2" fillId="0" borderId="2" xfId="0" applyFont="1" applyBorder="1"/>
    <xf numFmtId="0" fontId="2" fillId="0" borderId="2" xfId="0" applyFont="1" applyBorder="1" applyAlignment="1">
      <alignment horizontal="left" vertical="center" wrapText="1"/>
    </xf>
    <xf numFmtId="3" fontId="13" fillId="0" borderId="2" xfId="4" applyNumberFormat="1" applyFont="1" applyBorder="1" applyAlignment="1">
      <alignment vertical="center" wrapText="1"/>
    </xf>
    <xf numFmtId="166" fontId="21" fillId="6" borderId="0" xfId="0" applyNumberFormat="1" applyFont="1" applyFill="1"/>
    <xf numFmtId="165" fontId="21" fillId="6" borderId="0" xfId="0" applyNumberFormat="1" applyFont="1" applyFill="1"/>
    <xf numFmtId="167" fontId="1" fillId="0" borderId="2" xfId="1" applyNumberFormat="1" applyFont="1" applyFill="1" applyBorder="1"/>
    <xf numFmtId="4" fontId="1" fillId="0" borderId="2" xfId="1" applyNumberFormat="1" applyFont="1" applyFill="1" applyBorder="1" applyAlignment="1">
      <alignment horizontal="right"/>
    </xf>
    <xf numFmtId="10" fontId="22" fillId="0" borderId="2" xfId="1" applyNumberFormat="1" applyFont="1" applyFill="1" applyBorder="1" applyAlignment="1" applyProtection="1">
      <alignment horizontal="right" wrapText="1"/>
    </xf>
    <xf numFmtId="4" fontId="5" fillId="0" borderId="2" xfId="1" applyNumberFormat="1" applyFont="1" applyFill="1" applyBorder="1" applyAlignment="1" applyProtection="1">
      <alignment horizontal="right"/>
      <protection locked="0"/>
    </xf>
    <xf numFmtId="10" fontId="5" fillId="0" borderId="2" xfId="1" applyNumberFormat="1" applyFont="1" applyFill="1" applyBorder="1" applyAlignment="1" applyProtection="1">
      <alignment horizontal="right" wrapText="1"/>
    </xf>
    <xf numFmtId="0" fontId="1" fillId="0" borderId="2" xfId="0" applyFont="1" applyBorder="1"/>
    <xf numFmtId="168" fontId="1" fillId="0" borderId="2" xfId="1" applyNumberFormat="1" applyFont="1" applyFill="1" applyBorder="1" applyAlignment="1">
      <alignment horizontal="right"/>
    </xf>
    <xf numFmtId="10" fontId="1" fillId="0" borderId="2" xfId="1" applyNumberFormat="1" applyFont="1" applyFill="1" applyBorder="1" applyAlignment="1">
      <alignment horizontal="right"/>
    </xf>
    <xf numFmtId="4" fontId="5" fillId="0" borderId="2" xfId="1" applyNumberFormat="1" applyFont="1" applyFill="1" applyBorder="1" applyAlignment="1" applyProtection="1">
      <alignment horizontal="right" wrapText="1"/>
    </xf>
    <xf numFmtId="0" fontId="14" fillId="6" borderId="0" xfId="0" applyFont="1" applyFill="1" applyAlignment="1">
      <alignment horizontal="left"/>
    </xf>
    <xf numFmtId="0" fontId="11" fillId="6" borderId="0" xfId="3" applyFill="1" applyAlignment="1">
      <alignment horizontal="left" vertical="center" wrapText="1"/>
    </xf>
    <xf numFmtId="0" fontId="15" fillId="6" borderId="0" xfId="0" applyFont="1" applyFill="1" applyAlignment="1">
      <alignment horizontal="left" vertical="center" wrapText="1"/>
    </xf>
    <xf numFmtId="0" fontId="20" fillId="0" borderId="0" xfId="3" applyFont="1" applyAlignment="1">
      <alignment horizontal="left" vertical="center" wrapText="1"/>
    </xf>
    <xf numFmtId="0" fontId="7" fillId="0" borderId="0" xfId="0" applyFont="1" applyAlignment="1">
      <alignment horizontal="center" vertical="center" wrapText="1"/>
    </xf>
    <xf numFmtId="0" fontId="8" fillId="6" borderId="1" xfId="0" applyFont="1" applyFill="1" applyBorder="1" applyAlignment="1">
      <alignment horizontal="right"/>
    </xf>
    <xf numFmtId="0" fontId="9" fillId="2"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7" fillId="6" borderId="0" xfId="0" applyFont="1" applyFill="1" applyAlignment="1">
      <alignment horizontal="left" wrapText="1"/>
    </xf>
    <xf numFmtId="0" fontId="16" fillId="6" borderId="0" xfId="3" applyFont="1" applyFill="1" applyAlignment="1">
      <alignment horizontal="left"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6" borderId="1" xfId="0" applyFont="1" applyFill="1" applyBorder="1" applyAlignment="1">
      <alignment horizontal="left"/>
    </xf>
    <xf numFmtId="0" fontId="9" fillId="2" borderId="7" xfId="0" applyFont="1" applyFill="1" applyBorder="1" applyAlignment="1">
      <alignment horizontal="center" vertical="center" wrapText="1"/>
    </xf>
    <xf numFmtId="0" fontId="1" fillId="0" borderId="2" xfId="0" applyFont="1" applyBorder="1" applyAlignment="1">
      <alignment horizontal="left" vertical="center" wrapText="1"/>
    </xf>
  </cellXfs>
  <cellStyles count="5">
    <cellStyle name="Comma" xfId="1" builtinId="3"/>
    <cellStyle name="Hyperlink" xfId="3" builtinId="8"/>
    <cellStyle name="Normal" xfId="0" builtinId="0"/>
    <cellStyle name="Normal 2" xfId="2"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s\RedirectedFolders\sofija.gruevska\Desktop\&#1055;&#1088;&#1077;&#1083;&#1080;&#1084;&#1080;&#1085;&#1072;&#1088;&#1085;&#1080;%20&#1080;&#1079;&#1074;&#1077;&#1096;&#1090;&#1072;&#1080;%20-%20&#1052;&#1072;&#1088;&#1080;&#1085;&#1072;\2K2026\Pomosen.xlsx" TargetMode="External"/><Relationship Id="rId1" Type="http://schemas.openxmlformats.org/officeDocument/2006/relationships/externalLinkPath" Target="file:///\\fs\RedirectedFolders\sofija.gruevska\Desktop\&#1055;&#1088;&#1077;&#1083;&#1080;&#1084;&#1080;&#1085;&#1072;&#1088;&#1085;&#1080;%20&#1080;&#1079;&#1074;&#1077;&#1096;&#1090;&#1072;&#1080;%20-%20&#1052;&#1072;&#1088;&#1080;&#1085;&#1072;\2K2026\Pomos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RKET PORTFOLIO "/>
      <sheetName val="БПП2К2026"/>
      <sheetName val="БПП2К2025"/>
      <sheetName val="БИШ2К2026"/>
      <sheetName val="БИШ2К2025"/>
      <sheetName val="RANKING"/>
      <sheetName val="FI"/>
    </sheetNames>
    <sheetDataSet>
      <sheetData sheetId="0"/>
      <sheetData sheetId="1">
        <row r="40">
          <cell r="B40">
            <v>505455</v>
          </cell>
          <cell r="C40">
            <v>271802</v>
          </cell>
          <cell r="D40">
            <v>350034</v>
          </cell>
          <cell r="E40">
            <v>209357</v>
          </cell>
          <cell r="F40">
            <v>422425</v>
          </cell>
          <cell r="G40">
            <v>27664</v>
          </cell>
        </row>
      </sheetData>
      <sheetData sheetId="2">
        <row r="40">
          <cell r="B40">
            <v>455807</v>
          </cell>
          <cell r="C40">
            <v>249757</v>
          </cell>
          <cell r="D40">
            <v>315849</v>
          </cell>
          <cell r="E40">
            <v>149222</v>
          </cell>
          <cell r="F40">
            <v>372615</v>
          </cell>
          <cell r="G40">
            <v>22570</v>
          </cell>
        </row>
      </sheetData>
      <sheetData sheetId="3">
        <row r="40">
          <cell r="B40">
            <v>312841</v>
          </cell>
          <cell r="C40">
            <v>156223</v>
          </cell>
          <cell r="D40">
            <v>103656</v>
          </cell>
          <cell r="E40">
            <v>49488</v>
          </cell>
          <cell r="F40">
            <v>183588</v>
          </cell>
          <cell r="G40">
            <v>2088</v>
          </cell>
        </row>
      </sheetData>
      <sheetData sheetId="4">
        <row r="40">
          <cell r="B40">
            <v>243674</v>
          </cell>
          <cell r="C40">
            <v>133503</v>
          </cell>
          <cell r="D40">
            <v>75287</v>
          </cell>
          <cell r="E40">
            <v>39823</v>
          </cell>
          <cell r="F40">
            <v>95835</v>
          </cell>
          <cell r="G40">
            <v>794</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so.mk/en/category/reports/isa-reports-en/insurance-agencies-en/"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aso.mk/en/category/reports/isa-reports-en/insurance-agencies-e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aso.mk/en/category/reports/isa-reports-en/insurance-agencie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43"/>
  <sheetViews>
    <sheetView workbookViewId="0">
      <selection activeCell="K31" sqref="K31"/>
    </sheetView>
  </sheetViews>
  <sheetFormatPr defaultColWidth="9.140625" defaultRowHeight="15" x14ac:dyDescent="0.25"/>
  <cols>
    <col min="1" max="1" width="26.85546875" style="3" customWidth="1"/>
    <col min="2" max="9" width="12" style="3" customWidth="1"/>
    <col min="10" max="12" width="9.140625" style="1"/>
    <col min="13" max="13" width="19.7109375" style="1" bestFit="1" customWidth="1"/>
    <col min="14" max="36" width="9.140625" style="1"/>
    <col min="37" max="16384" width="9.140625" style="3"/>
  </cols>
  <sheetData>
    <row r="1" spans="1:36" s="1" customFormat="1" ht="27" customHeight="1" x14ac:dyDescent="0.25">
      <c r="A1" s="2" t="s">
        <v>67</v>
      </c>
      <c r="C1" s="65" t="s">
        <v>14</v>
      </c>
      <c r="D1" s="65"/>
      <c r="E1" s="65"/>
      <c r="F1" s="65"/>
      <c r="G1" s="65"/>
      <c r="H1" s="65"/>
      <c r="I1" s="65"/>
    </row>
    <row r="2" spans="1:36" ht="15" customHeight="1" x14ac:dyDescent="0.25">
      <c r="A2" s="66" t="s">
        <v>15</v>
      </c>
      <c r="B2" s="67" t="s">
        <v>4</v>
      </c>
      <c r="C2" s="67"/>
      <c r="D2" s="67"/>
      <c r="E2" s="68" t="s">
        <v>5</v>
      </c>
      <c r="F2" s="68"/>
      <c r="G2" s="68"/>
      <c r="H2" s="69" t="s">
        <v>16</v>
      </c>
      <c r="I2" s="69"/>
      <c r="AC2" s="3"/>
      <c r="AD2" s="3"/>
      <c r="AE2" s="3"/>
      <c r="AF2" s="3"/>
      <c r="AG2" s="3"/>
      <c r="AH2" s="3"/>
      <c r="AI2" s="3"/>
      <c r="AJ2" s="3"/>
    </row>
    <row r="3" spans="1:36" x14ac:dyDescent="0.25">
      <c r="A3" s="66"/>
      <c r="B3" s="13" t="s">
        <v>68</v>
      </c>
      <c r="C3" s="13" t="s">
        <v>69</v>
      </c>
      <c r="D3" s="4" t="s">
        <v>31</v>
      </c>
      <c r="E3" s="13" t="s">
        <v>68</v>
      </c>
      <c r="F3" s="13" t="s">
        <v>69</v>
      </c>
      <c r="G3" s="4" t="s">
        <v>31</v>
      </c>
      <c r="H3" s="13" t="s">
        <v>68</v>
      </c>
      <c r="I3" s="13" t="s">
        <v>69</v>
      </c>
      <c r="AC3" s="3"/>
      <c r="AD3" s="3"/>
      <c r="AE3" s="3"/>
      <c r="AF3" s="3"/>
      <c r="AG3" s="3"/>
      <c r="AH3" s="3"/>
      <c r="AI3" s="3"/>
      <c r="AJ3" s="3"/>
    </row>
    <row r="4" spans="1:36" x14ac:dyDescent="0.25">
      <c r="A4" s="66"/>
      <c r="B4" s="32" t="s">
        <v>17</v>
      </c>
      <c r="C4" s="32" t="s">
        <v>17</v>
      </c>
      <c r="D4" s="32" t="s">
        <v>18</v>
      </c>
      <c r="E4" s="32" t="s">
        <v>17</v>
      </c>
      <c r="F4" s="32" t="s">
        <v>17</v>
      </c>
      <c r="G4" s="32" t="s">
        <v>18</v>
      </c>
      <c r="H4" s="32" t="s">
        <v>18</v>
      </c>
      <c r="I4" s="32" t="s">
        <v>18</v>
      </c>
      <c r="AC4" s="3"/>
      <c r="AD4" s="3"/>
      <c r="AE4" s="3"/>
      <c r="AF4" s="3"/>
      <c r="AG4" s="3"/>
      <c r="AH4" s="3"/>
      <c r="AI4" s="3"/>
      <c r="AJ4" s="3"/>
    </row>
    <row r="5" spans="1:36" x14ac:dyDescent="0.25">
      <c r="A5" s="35" t="s">
        <v>7</v>
      </c>
      <c r="B5" s="39">
        <v>9510.2920000000013</v>
      </c>
      <c r="C5" s="39">
        <v>9565.1659999999993</v>
      </c>
      <c r="D5" s="40">
        <f>B5/C5-1</f>
        <v>-5.7368580953010007E-3</v>
      </c>
      <c r="E5" s="39">
        <v>3414.2420000000002</v>
      </c>
      <c r="F5" s="39">
        <v>3319.1620000000003</v>
      </c>
      <c r="G5" s="40">
        <f>E5/F5-1</f>
        <v>2.8645784689026899E-2</v>
      </c>
      <c r="H5" s="40">
        <f>H6+H7</f>
        <v>0.99999999999999989</v>
      </c>
      <c r="I5" s="40">
        <f>I6+I7</f>
        <v>1</v>
      </c>
      <c r="AC5" s="3"/>
      <c r="AD5" s="3"/>
      <c r="AE5" s="3"/>
      <c r="AF5" s="3"/>
      <c r="AG5" s="3"/>
      <c r="AH5" s="3"/>
      <c r="AI5" s="3"/>
      <c r="AJ5" s="3"/>
    </row>
    <row r="6" spans="1:36" x14ac:dyDescent="0.25">
      <c r="A6" s="35" t="s">
        <v>19</v>
      </c>
      <c r="B6" s="39">
        <v>1786.7370000000001</v>
      </c>
      <c r="C6" s="39">
        <v>1565.82</v>
      </c>
      <c r="D6" s="40">
        <f>B6/C6-1</f>
        <v>0.1410870981338852</v>
      </c>
      <c r="E6" s="39">
        <v>807.88400000000001</v>
      </c>
      <c r="F6" s="39">
        <v>588.91600000000005</v>
      </c>
      <c r="G6" s="40">
        <f t="shared" ref="G6:G7" si="0">E6/F6-1</f>
        <v>0.37181533529399768</v>
      </c>
      <c r="H6" s="40">
        <f>B6/B5</f>
        <v>0.18787404214297521</v>
      </c>
      <c r="I6" s="40">
        <f>C6/C5</f>
        <v>0.16370024315312459</v>
      </c>
      <c r="M6" s="36"/>
      <c r="AC6" s="3"/>
      <c r="AD6" s="3"/>
      <c r="AE6" s="3"/>
      <c r="AF6" s="3"/>
      <c r="AG6" s="3"/>
      <c r="AH6" s="3"/>
      <c r="AI6" s="3"/>
      <c r="AJ6" s="3"/>
    </row>
    <row r="7" spans="1:36" x14ac:dyDescent="0.25">
      <c r="A7" s="35" t="s">
        <v>20</v>
      </c>
      <c r="B7" s="39">
        <v>7723.5550000000003</v>
      </c>
      <c r="C7" s="39">
        <v>7999.3459999999995</v>
      </c>
      <c r="D7" s="40">
        <f>B7/C7-1</f>
        <v>-3.4476693469691067E-2</v>
      </c>
      <c r="E7" s="39">
        <v>2606.3580000000002</v>
      </c>
      <c r="F7" s="39">
        <v>2730.2460000000001</v>
      </c>
      <c r="G7" s="40">
        <f t="shared" si="0"/>
        <v>-4.5376130942046955E-2</v>
      </c>
      <c r="H7" s="40">
        <f>B7/B5</f>
        <v>0.81212595785702468</v>
      </c>
      <c r="I7" s="40">
        <f>C7/C5</f>
        <v>0.83629975684687541</v>
      </c>
      <c r="M7" s="36"/>
      <c r="AC7" s="3"/>
      <c r="AD7" s="3"/>
      <c r="AE7" s="3"/>
      <c r="AF7" s="3"/>
      <c r="AG7" s="3"/>
      <c r="AH7" s="3"/>
      <c r="AI7" s="3"/>
      <c r="AJ7" s="3"/>
    </row>
    <row r="8" spans="1:36" ht="14.25" customHeight="1" x14ac:dyDescent="0.25">
      <c r="A8" s="37" t="s">
        <v>21</v>
      </c>
      <c r="B8" s="41">
        <v>1557.393</v>
      </c>
      <c r="C8" s="41">
        <v>2026.5719999999999</v>
      </c>
      <c r="D8" s="42">
        <f>B8/C8-1</f>
        <v>-0.2315136101752121</v>
      </c>
      <c r="E8" s="41">
        <v>197.66399999999999</v>
      </c>
      <c r="F8" s="41">
        <v>333.48199999999997</v>
      </c>
      <c r="G8" s="42">
        <f>E8/F8-1</f>
        <v>-0.40727235652898808</v>
      </c>
      <c r="H8" s="42">
        <f>B8/B7</f>
        <v>0.20164198999036065</v>
      </c>
      <c r="I8" s="42">
        <f>C8/C7</f>
        <v>0.25334221072572682</v>
      </c>
      <c r="AC8" s="3"/>
      <c r="AD8" s="3"/>
      <c r="AE8" s="3"/>
      <c r="AF8" s="3"/>
      <c r="AG8" s="3"/>
      <c r="AH8" s="3"/>
      <c r="AI8" s="3"/>
      <c r="AJ8" s="3"/>
    </row>
    <row r="9" spans="1:36" x14ac:dyDescent="0.25">
      <c r="A9" s="38" t="s">
        <v>22</v>
      </c>
      <c r="B9" s="51">
        <v>642.04399999999998</v>
      </c>
      <c r="C9" s="51">
        <v>931.31</v>
      </c>
      <c r="D9" s="43">
        <f t="shared" ref="D9:D15" si="1">B9/C9-1</f>
        <v>-0.3106011961645424</v>
      </c>
      <c r="E9" s="51">
        <v>74.125</v>
      </c>
      <c r="F9" s="51">
        <v>210.709</v>
      </c>
      <c r="G9" s="43">
        <f t="shared" ref="G9:G15" si="2">E9/F9-1</f>
        <v>-0.64821151445832881</v>
      </c>
      <c r="H9" s="43">
        <f>B9/B8</f>
        <v>0.41225560921360244</v>
      </c>
      <c r="I9" s="43">
        <f>C9/C8</f>
        <v>0.45954942632188739</v>
      </c>
      <c r="AC9" s="3"/>
      <c r="AD9" s="3"/>
      <c r="AE9" s="3"/>
      <c r="AF9" s="3"/>
      <c r="AG9" s="3"/>
      <c r="AH9" s="3"/>
      <c r="AI9" s="3"/>
      <c r="AJ9" s="3"/>
    </row>
    <row r="10" spans="1:36" x14ac:dyDescent="0.25">
      <c r="A10" s="38" t="s">
        <v>23</v>
      </c>
      <c r="B10" s="51">
        <v>915.34900000000005</v>
      </c>
      <c r="C10" s="51">
        <v>1095.2619999999999</v>
      </c>
      <c r="D10" s="43">
        <f t="shared" si="1"/>
        <v>-0.16426480604640703</v>
      </c>
      <c r="E10" s="51">
        <v>123.539</v>
      </c>
      <c r="F10" s="51">
        <v>122.773</v>
      </c>
      <c r="G10" s="43">
        <f t="shared" si="2"/>
        <v>6.2391568178672419E-3</v>
      </c>
      <c r="H10" s="43">
        <f>B10/B8</f>
        <v>0.58774439078639751</v>
      </c>
      <c r="I10" s="43">
        <f>C10/C8</f>
        <v>0.54045057367811256</v>
      </c>
      <c r="AC10" s="3"/>
      <c r="AD10" s="3"/>
      <c r="AE10" s="3"/>
      <c r="AF10" s="3"/>
      <c r="AG10" s="3"/>
      <c r="AH10" s="3"/>
      <c r="AI10" s="3"/>
      <c r="AJ10" s="3"/>
    </row>
    <row r="11" spans="1:36" x14ac:dyDescent="0.25">
      <c r="A11" s="37" t="s">
        <v>24</v>
      </c>
      <c r="B11" s="41">
        <v>4017.0860000000002</v>
      </c>
      <c r="C11" s="41">
        <v>3743.6730000000002</v>
      </c>
      <c r="D11" s="42">
        <f t="shared" si="1"/>
        <v>7.3033355210244011E-2</v>
      </c>
      <c r="E11" s="41">
        <v>1610.4299999999998</v>
      </c>
      <c r="F11" s="41">
        <v>1635.1759999999999</v>
      </c>
      <c r="G11" s="42">
        <f t="shared" si="2"/>
        <v>-1.5133539141964025E-2</v>
      </c>
      <c r="H11" s="42">
        <f>B11/B7</f>
        <v>0.52010842157529791</v>
      </c>
      <c r="I11" s="42">
        <f>C11/C7</f>
        <v>0.46799738378612454</v>
      </c>
      <c r="AC11" s="3"/>
      <c r="AD11" s="3"/>
      <c r="AE11" s="3"/>
      <c r="AF11" s="3"/>
      <c r="AG11" s="3"/>
      <c r="AH11" s="3"/>
      <c r="AI11" s="3"/>
      <c r="AJ11" s="3"/>
    </row>
    <row r="12" spans="1:36" x14ac:dyDescent="0.25">
      <c r="A12" s="38" t="s">
        <v>25</v>
      </c>
      <c r="B12" s="51">
        <v>809.476</v>
      </c>
      <c r="C12" s="51">
        <v>746.28599999999994</v>
      </c>
      <c r="D12" s="43">
        <f t="shared" si="1"/>
        <v>8.4672632208027565E-2</v>
      </c>
      <c r="E12" s="51">
        <v>347.35</v>
      </c>
      <c r="F12" s="51">
        <v>363.43200000000002</v>
      </c>
      <c r="G12" s="43">
        <f t="shared" si="2"/>
        <v>-4.4250368707213439E-2</v>
      </c>
      <c r="H12" s="43">
        <f>B12/B11</f>
        <v>0.20150825747818193</v>
      </c>
      <c r="I12" s="43">
        <f>C12/C11</f>
        <v>0.19934593646400203</v>
      </c>
      <c r="AC12" s="3"/>
      <c r="AD12" s="3"/>
      <c r="AE12" s="3"/>
      <c r="AF12" s="3"/>
      <c r="AG12" s="3"/>
      <c r="AH12" s="3"/>
      <c r="AI12" s="3"/>
      <c r="AJ12" s="3"/>
    </row>
    <row r="13" spans="1:36" x14ac:dyDescent="0.25">
      <c r="A13" s="38" t="s">
        <v>26</v>
      </c>
      <c r="B13" s="51">
        <v>3207.61</v>
      </c>
      <c r="C13" s="51">
        <v>2997.3870000000002</v>
      </c>
      <c r="D13" s="43">
        <f t="shared" si="1"/>
        <v>7.0135421285272725E-2</v>
      </c>
      <c r="E13" s="51">
        <v>1263.08</v>
      </c>
      <c r="F13" s="51">
        <v>1271.7439999999999</v>
      </c>
      <c r="G13" s="43">
        <f t="shared" si="2"/>
        <v>-6.8126918625132094E-3</v>
      </c>
      <c r="H13" s="43">
        <f>B13/B11</f>
        <v>0.79849174252181809</v>
      </c>
      <c r="I13" s="43">
        <f>C13/C11</f>
        <v>0.80065406353599788</v>
      </c>
      <c r="AC13" s="3"/>
      <c r="AD13" s="3"/>
      <c r="AE13" s="3"/>
      <c r="AF13" s="3"/>
      <c r="AG13" s="3"/>
      <c r="AH13" s="3"/>
      <c r="AI13" s="3"/>
      <c r="AJ13" s="3"/>
    </row>
    <row r="14" spans="1:36" x14ac:dyDescent="0.25">
      <c r="A14" s="9" t="s">
        <v>27</v>
      </c>
      <c r="B14" s="41">
        <v>210.017</v>
      </c>
      <c r="C14" s="41">
        <v>303.90699999999998</v>
      </c>
      <c r="D14" s="42">
        <f t="shared" si="1"/>
        <v>-0.30894319643838408</v>
      </c>
      <c r="E14" s="41">
        <v>8.984</v>
      </c>
      <c r="F14" s="41">
        <v>9.1039999999999992</v>
      </c>
      <c r="G14" s="42">
        <f t="shared" si="2"/>
        <v>-1.3181019332161648E-2</v>
      </c>
      <c r="H14" s="42">
        <f>B14/B7</f>
        <v>2.7191753020467904E-2</v>
      </c>
      <c r="I14" s="42">
        <f>C14/C7</f>
        <v>3.7991480803555688E-2</v>
      </c>
      <c r="AC14" s="3"/>
      <c r="AD14" s="3"/>
      <c r="AE14" s="3"/>
      <c r="AF14" s="3"/>
      <c r="AG14" s="3"/>
      <c r="AH14" s="3"/>
      <c r="AI14" s="3"/>
      <c r="AJ14" s="3"/>
    </row>
    <row r="15" spans="1:36" x14ac:dyDescent="0.25">
      <c r="A15" s="9" t="s">
        <v>28</v>
      </c>
      <c r="B15" s="41">
        <v>1939.059</v>
      </c>
      <c r="C15" s="41">
        <v>1925.1939999999993</v>
      </c>
      <c r="D15" s="42">
        <f t="shared" si="1"/>
        <v>7.201871603589316E-3</v>
      </c>
      <c r="E15" s="41">
        <v>789.28000000000054</v>
      </c>
      <c r="F15" s="41">
        <v>752.48400000000015</v>
      </c>
      <c r="G15" s="42">
        <f t="shared" si="2"/>
        <v>4.8899378591438891E-2</v>
      </c>
      <c r="H15" s="42">
        <f>B15/B7</f>
        <v>0.2510578354138735</v>
      </c>
      <c r="I15" s="42">
        <f>C15/C7</f>
        <v>0.24066892468459289</v>
      </c>
      <c r="AC15" s="3"/>
      <c r="AD15" s="3"/>
      <c r="AE15" s="3"/>
      <c r="AF15" s="3"/>
      <c r="AG15" s="3"/>
      <c r="AH15" s="3"/>
      <c r="AI15" s="3"/>
      <c r="AJ15" s="3"/>
    </row>
    <row r="16" spans="1:36" s="1" customFormat="1" x14ac:dyDescent="0.25">
      <c r="A16" s="7"/>
    </row>
    <row r="17" spans="1:9" s="1" customFormat="1" x14ac:dyDescent="0.25">
      <c r="A17" s="44" t="s">
        <v>10</v>
      </c>
    </row>
    <row r="18" spans="1:9" s="1" customFormat="1" ht="27" customHeight="1" x14ac:dyDescent="0.25">
      <c r="A18" s="70" t="s">
        <v>11</v>
      </c>
      <c r="B18" s="70"/>
      <c r="C18" s="70"/>
      <c r="D18" s="70"/>
      <c r="E18" s="70"/>
      <c r="F18" s="70"/>
      <c r="G18" s="70"/>
      <c r="H18" s="70"/>
      <c r="I18" s="70"/>
    </row>
    <row r="19" spans="1:9" s="1" customFormat="1" x14ac:dyDescent="0.25">
      <c r="A19" s="63" t="s">
        <v>12</v>
      </c>
      <c r="B19" s="63"/>
      <c r="C19" s="64"/>
      <c r="D19" s="64"/>
      <c r="E19" s="64"/>
      <c r="F19" s="64"/>
      <c r="G19" s="64"/>
      <c r="H19" s="64"/>
      <c r="I19" s="64"/>
    </row>
    <row r="20" spans="1:9" s="1" customFormat="1" x14ac:dyDescent="0.25"/>
    <row r="21" spans="1:9" s="1" customFormat="1" x14ac:dyDescent="0.25">
      <c r="A21" s="8" t="s">
        <v>8</v>
      </c>
    </row>
    <row r="22" spans="1:9" s="1" customFormat="1" x14ac:dyDescent="0.25">
      <c r="A22" s="26" t="s">
        <v>65</v>
      </c>
      <c r="B22" s="26"/>
      <c r="C22" s="49"/>
    </row>
    <row r="23" spans="1:9" s="1" customFormat="1" x14ac:dyDescent="0.25">
      <c r="A23" s="26" t="s">
        <v>66</v>
      </c>
      <c r="B23" s="26"/>
      <c r="C23" s="50"/>
    </row>
    <row r="24" spans="1:9" s="1" customFormat="1" x14ac:dyDescent="0.25"/>
    <row r="25" spans="1:9" s="1" customFormat="1" x14ac:dyDescent="0.25"/>
    <row r="26" spans="1:9" s="1" customFormat="1" x14ac:dyDescent="0.25">
      <c r="C26" s="36"/>
    </row>
    <row r="27" spans="1:9" s="1" customFormat="1" x14ac:dyDescent="0.25"/>
    <row r="28" spans="1:9" s="1" customFormat="1" x14ac:dyDescent="0.25"/>
    <row r="29" spans="1:9" s="1" customFormat="1" x14ac:dyDescent="0.25"/>
    <row r="30" spans="1:9" s="1" customFormat="1" x14ac:dyDescent="0.25"/>
    <row r="31" spans="1:9" s="1" customFormat="1" x14ac:dyDescent="0.25"/>
    <row r="32" spans="1:9"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sheetData>
  <mergeCells count="8">
    <mergeCell ref="A19:B19"/>
    <mergeCell ref="C19:I19"/>
    <mergeCell ref="C1:I1"/>
    <mergeCell ref="A2:A4"/>
    <mergeCell ref="B2:D2"/>
    <mergeCell ref="E2:G2"/>
    <mergeCell ref="H2:I2"/>
    <mergeCell ref="A18:I18"/>
  </mergeCells>
  <hyperlinks>
    <hyperlink ref="A19:B19" r:id="rId1" display="Click here..." xr:uid="{00000000-0004-0000-0000-000000000000}"/>
  </hyperlinks>
  <pageMargins left="0.7" right="0.7" top="0.75" bottom="0.75" header="0.3" footer="0.3"/>
  <pageSetup orientation="portrait" horizontalDpi="4294967294" verticalDpi="4294967294"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4"/>
  <sheetViews>
    <sheetView tabSelected="1" topLeftCell="B1" zoomScaleNormal="100" workbookViewId="0">
      <selection activeCell="O13" sqref="O13"/>
    </sheetView>
  </sheetViews>
  <sheetFormatPr defaultColWidth="9.140625" defaultRowHeight="15" x14ac:dyDescent="0.25"/>
  <cols>
    <col min="1" max="1" width="5.85546875" style="3" customWidth="1"/>
    <col min="2" max="2" width="29.7109375" style="3" customWidth="1"/>
    <col min="3" max="10" width="9.28515625" style="3" customWidth="1"/>
    <col min="11" max="38" width="9.140625" style="1"/>
    <col min="39" max="16384" width="9.140625" style="3"/>
  </cols>
  <sheetData>
    <row r="1" spans="1:38" s="1" customFormat="1" x14ac:dyDescent="0.25">
      <c r="A1" s="74" t="s">
        <v>0</v>
      </c>
      <c r="B1" s="74"/>
      <c r="D1" s="2"/>
      <c r="E1" s="65" t="s">
        <v>9</v>
      </c>
      <c r="F1" s="65"/>
      <c r="G1" s="65"/>
      <c r="H1" s="65"/>
      <c r="I1" s="65"/>
      <c r="J1" s="65"/>
    </row>
    <row r="2" spans="1:38" ht="15" customHeight="1" x14ac:dyDescent="0.25">
      <c r="A2" s="72" t="s">
        <v>2</v>
      </c>
      <c r="B2" s="66" t="s">
        <v>3</v>
      </c>
      <c r="C2" s="67" t="s">
        <v>4</v>
      </c>
      <c r="D2" s="67"/>
      <c r="E2" s="67"/>
      <c r="F2" s="68" t="s">
        <v>5</v>
      </c>
      <c r="G2" s="68"/>
      <c r="H2" s="68"/>
      <c r="I2" s="69" t="s">
        <v>6</v>
      </c>
      <c r="J2" s="69"/>
    </row>
    <row r="3" spans="1:38" x14ac:dyDescent="0.25">
      <c r="A3" s="73"/>
      <c r="B3" s="66"/>
      <c r="C3" s="4" t="s">
        <v>68</v>
      </c>
      <c r="D3" s="4" t="s">
        <v>69</v>
      </c>
      <c r="E3" s="13" t="s">
        <v>31</v>
      </c>
      <c r="F3" s="4" t="s">
        <v>68</v>
      </c>
      <c r="G3" s="4" t="s">
        <v>69</v>
      </c>
      <c r="H3" s="13" t="s">
        <v>31</v>
      </c>
      <c r="I3" s="4" t="s">
        <v>68</v>
      </c>
      <c r="J3" s="4" t="s">
        <v>69</v>
      </c>
    </row>
    <row r="4" spans="1:38" x14ac:dyDescent="0.25">
      <c r="A4" s="5">
        <v>1</v>
      </c>
      <c r="B4" s="31" t="s">
        <v>32</v>
      </c>
      <c r="C4" s="52">
        <f>[1]БПП2К2026!B40/1000</f>
        <v>505.45499999999998</v>
      </c>
      <c r="D4" s="52">
        <f>[1]БПП2К2025!B40/1000</f>
        <v>455.80700000000002</v>
      </c>
      <c r="E4" s="53">
        <f>C4/D4-1</f>
        <v>0.10892329428903014</v>
      </c>
      <c r="F4" s="52">
        <f>[1]БИШ2К2026!B40/1000</f>
        <v>312.84100000000001</v>
      </c>
      <c r="G4" s="52">
        <f>[1]БИШ2К2025!B40/1000</f>
        <v>243.67400000000001</v>
      </c>
      <c r="H4" s="53">
        <f>F4/G4-1</f>
        <v>0.28385055442927842</v>
      </c>
      <c r="I4" s="53">
        <f>C4/$C$10</f>
        <v>0.28289278164609566</v>
      </c>
      <c r="J4" s="53">
        <f t="shared" ref="J4:J9" si="0">D4/$D$10</f>
        <v>0.29109795506507774</v>
      </c>
      <c r="K4" s="6"/>
    </row>
    <row r="5" spans="1:38" x14ac:dyDescent="0.25">
      <c r="A5" s="5">
        <v>2</v>
      </c>
      <c r="B5" s="31" t="s">
        <v>33</v>
      </c>
      <c r="C5" s="52">
        <f>[1]БПП2К2026!F40/1000</f>
        <v>422.42500000000001</v>
      </c>
      <c r="D5" s="52">
        <f>[1]БПП2К2025!F40/1000</f>
        <v>372.61500000000001</v>
      </c>
      <c r="E5" s="53">
        <f>C5/D5-1</f>
        <v>0.13367685144183672</v>
      </c>
      <c r="F5" s="52">
        <f>[1]БИШ2К2026!F40/1000</f>
        <v>183.58799999999999</v>
      </c>
      <c r="G5" s="52">
        <f>[1]БИШ2К2025!F40/1000</f>
        <v>95.834999999999994</v>
      </c>
      <c r="H5" s="53">
        <f>F5/G5-1</f>
        <v>0.91566755360776342</v>
      </c>
      <c r="I5" s="53">
        <f>C5/$C$10</f>
        <v>0.23642259605078983</v>
      </c>
      <c r="J5" s="53">
        <f t="shared" si="0"/>
        <v>0.23796796566655173</v>
      </c>
      <c r="K5" s="6"/>
    </row>
    <row r="6" spans="1:38" x14ac:dyDescent="0.25">
      <c r="A6" s="5">
        <v>3</v>
      </c>
      <c r="B6" s="31" t="s">
        <v>34</v>
      </c>
      <c r="C6" s="52">
        <f>[1]БПП2К2026!D40/1000</f>
        <v>350.03399999999999</v>
      </c>
      <c r="D6" s="52">
        <f>[1]БПП2К2025!D40/1000</f>
        <v>315.84899999999999</v>
      </c>
      <c r="E6" s="53">
        <f>C6/D6-1</f>
        <v>0.10823209824947999</v>
      </c>
      <c r="F6" s="52">
        <f>[1]БИШ2К2026!D40/1000</f>
        <v>103.65600000000001</v>
      </c>
      <c r="G6" s="52">
        <f>[1]БИШ2К2025!D40/1000</f>
        <v>75.287000000000006</v>
      </c>
      <c r="H6" s="53">
        <f>F6/G6-1</f>
        <v>0.37681140170281724</v>
      </c>
      <c r="I6" s="53">
        <f>C6/$C$10</f>
        <v>0.19590684023446092</v>
      </c>
      <c r="J6" s="53">
        <f t="shared" si="0"/>
        <v>0.20171475648541978</v>
      </c>
      <c r="K6" s="6"/>
    </row>
    <row r="7" spans="1:38" x14ac:dyDescent="0.25">
      <c r="A7" s="5">
        <v>4</v>
      </c>
      <c r="B7" s="31" t="s">
        <v>35</v>
      </c>
      <c r="C7" s="52">
        <f>[1]БПП2К2026!C40/1000</f>
        <v>271.80200000000002</v>
      </c>
      <c r="D7" s="52">
        <f>[1]БПП2К2025!C40/1000</f>
        <v>249.75700000000001</v>
      </c>
      <c r="E7" s="53">
        <f t="shared" ref="E7:E8" si="1">C7/D7-1</f>
        <v>8.8265794352110349E-2</v>
      </c>
      <c r="F7" s="52">
        <f>[1]БИШ2К2026!C40/1000</f>
        <v>156.22300000000001</v>
      </c>
      <c r="G7" s="52">
        <f>[1]БИШ2К2025!C40/1000</f>
        <v>133.50299999999999</v>
      </c>
      <c r="H7" s="53">
        <f t="shared" ref="H7:H9" si="2">F7/G7-1</f>
        <v>0.17018344157060161</v>
      </c>
      <c r="I7" s="53">
        <f>C7/$C$10</f>
        <v>0.15212199669005569</v>
      </c>
      <c r="J7" s="53">
        <f t="shared" si="0"/>
        <v>0.1595055625806287</v>
      </c>
      <c r="K7" s="6"/>
      <c r="AI7" s="3"/>
      <c r="AJ7" s="3"/>
      <c r="AK7" s="3"/>
      <c r="AL7" s="3"/>
    </row>
    <row r="8" spans="1:38" x14ac:dyDescent="0.25">
      <c r="A8" s="5">
        <v>5</v>
      </c>
      <c r="B8" s="45" t="s">
        <v>60</v>
      </c>
      <c r="C8" s="52">
        <f>[1]БПП2К2026!E40/1000</f>
        <v>209.357</v>
      </c>
      <c r="D8" s="52">
        <f>[1]БПП2К2025!E40/1000</f>
        <v>149.22200000000001</v>
      </c>
      <c r="E8" s="53">
        <f t="shared" si="1"/>
        <v>0.40299017571135609</v>
      </c>
      <c r="F8" s="52">
        <f>[1]БИШ2К2026!E40/1000</f>
        <v>49.488</v>
      </c>
      <c r="G8" s="52">
        <f>[1]БИШ2К2025!E40/1000</f>
        <v>39.823</v>
      </c>
      <c r="H8" s="53">
        <f t="shared" si="2"/>
        <v>0.24269894282198723</v>
      </c>
      <c r="I8" s="53">
        <f>C8/$C$10</f>
        <v>0.11717281278666083</v>
      </c>
      <c r="J8" s="53">
        <f t="shared" si="0"/>
        <v>9.5299587436614694E-2</v>
      </c>
      <c r="K8" s="6"/>
      <c r="AI8" s="3"/>
      <c r="AJ8" s="3"/>
      <c r="AK8" s="3"/>
      <c r="AL8" s="3"/>
    </row>
    <row r="9" spans="1:38" x14ac:dyDescent="0.25">
      <c r="A9" s="25">
        <v>6</v>
      </c>
      <c r="B9" s="31" t="s">
        <v>36</v>
      </c>
      <c r="C9" s="52">
        <f>[1]БПП2К2026!G40/1000</f>
        <v>27.664000000000001</v>
      </c>
      <c r="D9" s="52">
        <f>[1]БПП2К2025!G40/1000</f>
        <v>22.57</v>
      </c>
      <c r="E9" s="53">
        <f>C9/D9-1</f>
        <v>0.22569782897651747</v>
      </c>
      <c r="F9" s="52">
        <f>[1]БИШ2К2026!G40/1000</f>
        <v>2.0880000000000001</v>
      </c>
      <c r="G9" s="52">
        <f>[1]БИШ2К2025!G40/1000</f>
        <v>0.79400000000000004</v>
      </c>
      <c r="H9" s="53">
        <f t="shared" si="2"/>
        <v>1.6297229219143579</v>
      </c>
      <c r="I9" s="53">
        <f>C9/C10</f>
        <v>1.5482972591937148E-2</v>
      </c>
      <c r="J9" s="53">
        <f t="shared" si="0"/>
        <v>1.4414172765707426E-2</v>
      </c>
      <c r="K9" s="6"/>
      <c r="AI9" s="3"/>
      <c r="AJ9" s="3"/>
      <c r="AK9" s="3"/>
      <c r="AL9" s="3"/>
    </row>
    <row r="10" spans="1:38" x14ac:dyDescent="0.25">
      <c r="A10" s="11" t="s">
        <v>7</v>
      </c>
      <c r="B10" s="12"/>
      <c r="C10" s="54">
        <f>SUM(C4:C9)</f>
        <v>1786.7369999999999</v>
      </c>
      <c r="D10" s="54">
        <f>SUM(D4:D9)</f>
        <v>1565.82</v>
      </c>
      <c r="E10" s="55">
        <f>C10/D10-1</f>
        <v>0.14108709813388498</v>
      </c>
      <c r="F10" s="54">
        <f>SUM(F4:F9)</f>
        <v>807.88400000000001</v>
      </c>
      <c r="G10" s="54">
        <f>SUM(G4:G8)</f>
        <v>588.12199999999996</v>
      </c>
      <c r="H10" s="55">
        <f>F10/G10-1</f>
        <v>0.37366736833514147</v>
      </c>
      <c r="I10" s="55">
        <f>SUM(I4:I9)</f>
        <v>1</v>
      </c>
      <c r="J10" s="55">
        <f>SUM(J4:J9)</f>
        <v>1.0000000000000002</v>
      </c>
      <c r="K10" s="6"/>
      <c r="AI10" s="3"/>
      <c r="AJ10" s="3"/>
      <c r="AK10" s="3"/>
      <c r="AL10" s="3"/>
    </row>
    <row r="11" spans="1:38" s="1" customFormat="1" x14ac:dyDescent="0.25"/>
    <row r="12" spans="1:38" s="1" customFormat="1" x14ac:dyDescent="0.25">
      <c r="A12" s="8" t="s">
        <v>1</v>
      </c>
      <c r="D12" s="2"/>
      <c r="E12" s="65" t="s">
        <v>9</v>
      </c>
      <c r="F12" s="65"/>
      <c r="G12" s="65"/>
      <c r="H12" s="65"/>
      <c r="I12" s="65"/>
      <c r="J12" s="65"/>
    </row>
    <row r="13" spans="1:38" ht="15" customHeight="1" x14ac:dyDescent="0.25">
      <c r="A13" s="72" t="s">
        <v>2</v>
      </c>
      <c r="B13" s="66" t="s">
        <v>3</v>
      </c>
      <c r="C13" s="67" t="s">
        <v>4</v>
      </c>
      <c r="D13" s="67"/>
      <c r="E13" s="67"/>
      <c r="F13" s="68" t="s">
        <v>5</v>
      </c>
      <c r="G13" s="68"/>
      <c r="H13" s="68"/>
      <c r="I13" s="69" t="s">
        <v>6</v>
      </c>
      <c r="J13" s="69"/>
      <c r="AL13" s="3"/>
    </row>
    <row r="14" spans="1:38" x14ac:dyDescent="0.25">
      <c r="A14" s="75"/>
      <c r="B14" s="66"/>
      <c r="C14" s="4" t="s">
        <v>68</v>
      </c>
      <c r="D14" s="4" t="s">
        <v>69</v>
      </c>
      <c r="E14" s="4" t="s">
        <v>31</v>
      </c>
      <c r="F14" s="4" t="s">
        <v>68</v>
      </c>
      <c r="G14" s="4" t="s">
        <v>69</v>
      </c>
      <c r="H14" s="4" t="s">
        <v>31</v>
      </c>
      <c r="I14" s="4" t="s">
        <v>68</v>
      </c>
      <c r="J14" s="4" t="s">
        <v>69</v>
      </c>
      <c r="AL14" s="3"/>
    </row>
    <row r="15" spans="1:38" x14ac:dyDescent="0.25">
      <c r="A15" s="5">
        <v>1</v>
      </c>
      <c r="B15" s="9" t="s">
        <v>37</v>
      </c>
      <c r="C15" s="52">
        <v>1239.4159999999999</v>
      </c>
      <c r="D15" s="57">
        <v>1201.8610000000001</v>
      </c>
      <c r="E15" s="53">
        <v>3.1247373864365206E-2</v>
      </c>
      <c r="F15" s="52">
        <v>425.45499999999998</v>
      </c>
      <c r="G15" s="52">
        <v>538.11099999999999</v>
      </c>
      <c r="H15" s="58">
        <v>-0.20935457554296419</v>
      </c>
      <c r="I15" s="58">
        <v>0.16047221778054274</v>
      </c>
      <c r="J15" s="58">
        <v>0.15024490752118988</v>
      </c>
      <c r="AK15" s="3"/>
      <c r="AL15" s="3"/>
    </row>
    <row r="16" spans="1:38" x14ac:dyDescent="0.25">
      <c r="A16" s="5">
        <v>2</v>
      </c>
      <c r="B16" s="56" t="s">
        <v>61</v>
      </c>
      <c r="C16" s="52">
        <v>1017.476</v>
      </c>
      <c r="D16" s="57">
        <v>932.07600000000002</v>
      </c>
      <c r="E16" s="53">
        <v>9.1623429849068072E-2</v>
      </c>
      <c r="F16" s="52">
        <v>344.577</v>
      </c>
      <c r="G16" s="52">
        <v>308.37700000000001</v>
      </c>
      <c r="H16" s="58">
        <v>0.11738878061593436</v>
      </c>
      <c r="I16" s="58">
        <v>0.13173674557894649</v>
      </c>
      <c r="J16" s="58">
        <v>0.11651902543032894</v>
      </c>
      <c r="AK16" s="3"/>
      <c r="AL16" s="3"/>
    </row>
    <row r="17" spans="1:38" x14ac:dyDescent="0.25">
      <c r="A17" s="5">
        <v>3</v>
      </c>
      <c r="B17" s="46" t="s">
        <v>33</v>
      </c>
      <c r="C17" s="52">
        <v>936.64599999999996</v>
      </c>
      <c r="D17" s="57">
        <v>961.00099999999998</v>
      </c>
      <c r="E17" s="53">
        <v>-2.5343365927819033E-2</v>
      </c>
      <c r="F17" s="52">
        <v>319.72800000000001</v>
      </c>
      <c r="G17" s="52">
        <v>341.553</v>
      </c>
      <c r="H17" s="58">
        <v>-6.3899306988959223E-2</v>
      </c>
      <c r="I17" s="58">
        <v>0.12127135755490832</v>
      </c>
      <c r="J17" s="58">
        <v>0.12013494603183811</v>
      </c>
      <c r="AL17" s="3"/>
    </row>
    <row r="18" spans="1:38" x14ac:dyDescent="0.25">
      <c r="A18" s="5">
        <v>4</v>
      </c>
      <c r="B18" s="56" t="s">
        <v>39</v>
      </c>
      <c r="C18" s="52">
        <v>907.55100000000004</v>
      </c>
      <c r="D18" s="57">
        <v>797.69399999999996</v>
      </c>
      <c r="E18" s="53">
        <v>0.13771822277715526</v>
      </c>
      <c r="F18" s="52">
        <v>309.25299999999999</v>
      </c>
      <c r="G18" s="52">
        <v>273.22800000000001</v>
      </c>
      <c r="H18" s="58">
        <v>0.13184959081792486</v>
      </c>
      <c r="I18" s="58">
        <v>0.11750430986767105</v>
      </c>
      <c r="J18" s="58">
        <v>9.9719902101996841E-2</v>
      </c>
      <c r="AL18" s="3"/>
    </row>
    <row r="19" spans="1:38" x14ac:dyDescent="0.25">
      <c r="A19" s="5">
        <v>5</v>
      </c>
      <c r="B19" s="56" t="s">
        <v>38</v>
      </c>
      <c r="C19" s="52">
        <v>870.18499999999995</v>
      </c>
      <c r="D19" s="57">
        <v>1523.3969999999999</v>
      </c>
      <c r="E19" s="53">
        <v>-0.42878645553325889</v>
      </c>
      <c r="F19" s="52">
        <v>253.875</v>
      </c>
      <c r="G19" s="52">
        <v>261.76499999999999</v>
      </c>
      <c r="H19" s="58">
        <v>-3.0141539166809873E-2</v>
      </c>
      <c r="I19" s="58">
        <v>0.11266638225532154</v>
      </c>
      <c r="J19" s="58">
        <v>0.19044019348581748</v>
      </c>
      <c r="AL19" s="3"/>
    </row>
    <row r="20" spans="1:38" x14ac:dyDescent="0.25">
      <c r="A20" s="5">
        <v>6</v>
      </c>
      <c r="B20" s="56" t="s">
        <v>70</v>
      </c>
      <c r="C20" s="52">
        <v>822.53800000000001</v>
      </c>
      <c r="D20" s="57">
        <v>768.41200000000003</v>
      </c>
      <c r="E20" s="53">
        <v>7.0438775032144185E-2</v>
      </c>
      <c r="F20" s="52">
        <v>333.73899999999998</v>
      </c>
      <c r="G20" s="52">
        <v>406.82600000000002</v>
      </c>
      <c r="H20" s="58">
        <v>-0.17965174300560938</v>
      </c>
      <c r="I20" s="58">
        <v>0.10649733186337121</v>
      </c>
      <c r="J20" s="58">
        <v>9.6059352852095672E-2</v>
      </c>
      <c r="AL20" s="3"/>
    </row>
    <row r="21" spans="1:38" x14ac:dyDescent="0.25">
      <c r="A21" s="5">
        <v>7</v>
      </c>
      <c r="B21" s="56" t="s">
        <v>42</v>
      </c>
      <c r="C21" s="52">
        <v>683.596</v>
      </c>
      <c r="D21" s="57">
        <v>615.56600000000003</v>
      </c>
      <c r="E21" s="53">
        <v>0.11051617535731338</v>
      </c>
      <c r="F21" s="52">
        <v>208.61199999999999</v>
      </c>
      <c r="G21" s="52">
        <v>203.37899999999999</v>
      </c>
      <c r="H21" s="58">
        <v>2.5730286804439024E-2</v>
      </c>
      <c r="I21" s="58">
        <v>8.8507947441301318E-2</v>
      </c>
      <c r="J21" s="58">
        <v>7.6952040829337806E-2</v>
      </c>
      <c r="AL21" s="3"/>
    </row>
    <row r="22" spans="1:38" x14ac:dyDescent="0.25">
      <c r="A22" s="5">
        <v>8</v>
      </c>
      <c r="B22" s="46" t="s">
        <v>41</v>
      </c>
      <c r="C22" s="52">
        <v>500.87700000000001</v>
      </c>
      <c r="D22" s="57">
        <v>450.31599999999997</v>
      </c>
      <c r="E22" s="53">
        <v>0.11227893301592667</v>
      </c>
      <c r="F22" s="52">
        <v>140.05699999999999</v>
      </c>
      <c r="G22" s="52">
        <v>149.27099999999999</v>
      </c>
      <c r="H22" s="58">
        <v>-6.1726658225643292E-2</v>
      </c>
      <c r="I22" s="58">
        <v>6.4850577227714437E-2</v>
      </c>
      <c r="J22" s="58">
        <v>5.6294102042841999E-2</v>
      </c>
      <c r="AL22" s="3"/>
    </row>
    <row r="23" spans="1:38" x14ac:dyDescent="0.25">
      <c r="A23" s="5">
        <v>9</v>
      </c>
      <c r="B23" s="56" t="s">
        <v>40</v>
      </c>
      <c r="C23" s="52">
        <v>414.29300000000001</v>
      </c>
      <c r="D23" s="57">
        <v>330.36</v>
      </c>
      <c r="E23" s="53">
        <v>0.25406526213827335</v>
      </c>
      <c r="F23" s="52">
        <v>145.81100000000001</v>
      </c>
      <c r="G23" s="52">
        <v>132.14099999999999</v>
      </c>
      <c r="H23" s="58">
        <v>0.10345010254198179</v>
      </c>
      <c r="I23" s="58">
        <v>5.3640195479931194E-2</v>
      </c>
      <c r="J23" s="58">
        <v>4.1298376142249633E-2</v>
      </c>
      <c r="AL23" s="3"/>
    </row>
    <row r="24" spans="1:38" x14ac:dyDescent="0.25">
      <c r="A24" s="5">
        <v>10</v>
      </c>
      <c r="B24" s="56" t="s">
        <v>71</v>
      </c>
      <c r="C24" s="52">
        <v>330.84699999999998</v>
      </c>
      <c r="D24" s="57">
        <v>384.83100000000002</v>
      </c>
      <c r="E24" s="53">
        <v>-0.14027975916701108</v>
      </c>
      <c r="F24" s="52">
        <v>117.905</v>
      </c>
      <c r="G24" s="52">
        <v>108.724</v>
      </c>
      <c r="H24" s="58">
        <v>8.444317721938116E-2</v>
      </c>
      <c r="I24" s="58">
        <v>4.2836103322886933E-2</v>
      </c>
      <c r="J24" s="58">
        <v>4.8107807813288744E-2</v>
      </c>
      <c r="AL24" s="3"/>
    </row>
    <row r="25" spans="1:38" x14ac:dyDescent="0.25">
      <c r="A25" s="5">
        <v>11</v>
      </c>
      <c r="B25" s="56" t="s">
        <v>72</v>
      </c>
      <c r="C25" s="52">
        <v>0.13</v>
      </c>
      <c r="D25" s="57">
        <v>33.832000000000001</v>
      </c>
      <c r="E25" s="53">
        <v>-0.99615748403877979</v>
      </c>
      <c r="F25" s="52">
        <v>7.3460000000000001</v>
      </c>
      <c r="G25" s="52">
        <v>6.8710000000000004</v>
      </c>
      <c r="H25" s="58">
        <v>6.9131130839761259E-2</v>
      </c>
      <c r="I25" s="58">
        <v>1.6831627404737845E-5</v>
      </c>
      <c r="J25" s="58">
        <v>4.2293457490149827E-3</v>
      </c>
      <c r="AL25" s="3"/>
    </row>
    <row r="26" spans="1:38" x14ac:dyDescent="0.25">
      <c r="A26" s="11" t="s">
        <v>7</v>
      </c>
      <c r="B26" s="12"/>
      <c r="C26" s="54">
        <f>SUM(C15:C25)</f>
        <v>7723.5549999999994</v>
      </c>
      <c r="D26" s="54">
        <f>SUM(D15:D25)</f>
        <v>7999.3460000000005</v>
      </c>
      <c r="E26" s="55">
        <f t="shared" ref="E26" si="3">(C26-D26)/D26</f>
        <v>-3.4476693469691282E-2</v>
      </c>
      <c r="F26" s="59">
        <f>SUM(F15:F25)</f>
        <v>2606.3580000000002</v>
      </c>
      <c r="G26" s="33">
        <f>SUM(G15:G25)</f>
        <v>2730.2460000000005</v>
      </c>
      <c r="H26" s="34">
        <f>(F26-G26)/G26</f>
        <v>-4.5376130942047108E-2</v>
      </c>
      <c r="I26" s="34">
        <f>SUM(I15:I25)</f>
        <v>0.99999999999999989</v>
      </c>
      <c r="J26" s="34">
        <f>SUM(J15:J25)</f>
        <v>1</v>
      </c>
    </row>
    <row r="27" spans="1:38" s="1" customFormat="1" x14ac:dyDescent="0.25">
      <c r="A27" s="7"/>
    </row>
    <row r="28" spans="1:38" s="21" customFormat="1" ht="12" x14ac:dyDescent="0.2">
      <c r="A28" s="20" t="s">
        <v>10</v>
      </c>
    </row>
    <row r="29" spans="1:38" s="21" customFormat="1" ht="12" x14ac:dyDescent="0.2">
      <c r="A29" s="62" t="s">
        <v>11</v>
      </c>
      <c r="B29" s="62"/>
      <c r="C29" s="62"/>
      <c r="D29" s="62"/>
      <c r="E29" s="62"/>
      <c r="F29" s="62"/>
      <c r="G29" s="62"/>
      <c r="H29" s="62"/>
      <c r="I29" s="62"/>
      <c r="J29" s="62"/>
    </row>
    <row r="30" spans="1:38" s="21" customFormat="1" ht="30.75" customHeight="1" x14ac:dyDescent="0.2">
      <c r="A30" s="62"/>
      <c r="B30" s="62"/>
      <c r="C30" s="62"/>
      <c r="D30" s="62"/>
      <c r="E30" s="62"/>
      <c r="F30" s="62"/>
      <c r="G30" s="62"/>
      <c r="H30" s="62"/>
      <c r="I30" s="62"/>
      <c r="J30" s="62"/>
    </row>
    <row r="31" spans="1:38" s="21" customFormat="1" ht="12" x14ac:dyDescent="0.2">
      <c r="A31" s="71" t="s">
        <v>12</v>
      </c>
      <c r="B31" s="71"/>
    </row>
    <row r="32" spans="1:38" s="21" customFormat="1" ht="32.25" customHeight="1" x14ac:dyDescent="0.2">
      <c r="A32" s="62" t="s">
        <v>13</v>
      </c>
      <c r="B32" s="62"/>
      <c r="C32" s="62"/>
      <c r="D32" s="62"/>
      <c r="E32" s="62"/>
      <c r="F32" s="62"/>
      <c r="G32" s="62"/>
      <c r="H32" s="62"/>
      <c r="I32" s="62"/>
      <c r="J32" s="62"/>
    </row>
    <row r="33" spans="1:4" s="21" customFormat="1" ht="12" x14ac:dyDescent="0.2"/>
    <row r="34" spans="1:4" s="21" customFormat="1" ht="12" x14ac:dyDescent="0.2">
      <c r="A34" s="22" t="s">
        <v>8</v>
      </c>
    </row>
    <row r="35" spans="1:4" s="21" customFormat="1" ht="12" x14ac:dyDescent="0.2">
      <c r="A35" s="26" t="s">
        <v>65</v>
      </c>
      <c r="B35" s="26"/>
      <c r="C35" s="26"/>
    </row>
    <row r="36" spans="1:4" s="21" customFormat="1" ht="12" x14ac:dyDescent="0.2">
      <c r="A36" s="26" t="s">
        <v>66</v>
      </c>
      <c r="B36" s="26"/>
      <c r="C36" s="26"/>
      <c r="D36" s="23"/>
    </row>
    <row r="37" spans="1:4" s="1" customFormat="1" x14ac:dyDescent="0.25"/>
    <row r="38" spans="1:4" s="1" customFormat="1" x14ac:dyDescent="0.25"/>
    <row r="39" spans="1:4" s="1" customFormat="1" x14ac:dyDescent="0.25"/>
    <row r="40" spans="1:4" s="1" customFormat="1" x14ac:dyDescent="0.25"/>
    <row r="41" spans="1:4" s="1" customFormat="1" x14ac:dyDescent="0.25"/>
    <row r="42" spans="1:4" s="1" customFormat="1" x14ac:dyDescent="0.25"/>
    <row r="43" spans="1:4" s="1" customFormat="1" x14ac:dyDescent="0.25"/>
    <row r="44" spans="1:4" s="1" customFormat="1" x14ac:dyDescent="0.25"/>
    <row r="45" spans="1:4" s="1" customFormat="1" x14ac:dyDescent="0.25"/>
    <row r="46" spans="1:4" s="1" customFormat="1" x14ac:dyDescent="0.25"/>
    <row r="47" spans="1:4" s="1" customFormat="1" x14ac:dyDescent="0.25"/>
    <row r="48" spans="1:4" s="1" customFormat="1" x14ac:dyDescent="0.25"/>
    <row r="49" spans="1:6" s="1" customFormat="1" x14ac:dyDescent="0.25"/>
    <row r="50" spans="1:6" s="1" customFormat="1" x14ac:dyDescent="0.25"/>
    <row r="51" spans="1:6" s="1" customFormat="1" x14ac:dyDescent="0.25"/>
    <row r="52" spans="1:6" s="1" customFormat="1" x14ac:dyDescent="0.25"/>
    <row r="53" spans="1:6" s="1" customFormat="1" x14ac:dyDescent="0.25"/>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sheetData>
  <sortState xmlns:xlrd2="http://schemas.microsoft.com/office/spreadsheetml/2017/richdata2" ref="A15:J25">
    <sortCondition descending="1" ref="C15:C25"/>
  </sortState>
  <mergeCells count="16">
    <mergeCell ref="A29:J30"/>
    <mergeCell ref="A31:B31"/>
    <mergeCell ref="A32:J32"/>
    <mergeCell ref="E1:J1"/>
    <mergeCell ref="A2:A3"/>
    <mergeCell ref="B2:B3"/>
    <mergeCell ref="C2:E2"/>
    <mergeCell ref="F2:H2"/>
    <mergeCell ref="I2:J2"/>
    <mergeCell ref="A1:B1"/>
    <mergeCell ref="E12:J12"/>
    <mergeCell ref="C13:E13"/>
    <mergeCell ref="F13:H13"/>
    <mergeCell ref="I13:J13"/>
    <mergeCell ref="A13:A14"/>
    <mergeCell ref="B13:B14"/>
  </mergeCells>
  <hyperlinks>
    <hyperlink ref="A31:B31" r:id="rId1" display="Click here..." xr:uid="{00000000-0004-0000-0100-000000000000}"/>
  </hyperlinks>
  <pageMargins left="0.25" right="0.25" top="1.2" bottom="0.75" header="0.3" footer="0.3"/>
  <pageSetup paperSize="9" scale="94"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301"/>
  <sheetViews>
    <sheetView workbookViewId="0">
      <selection activeCell="F28" sqref="F28"/>
    </sheetView>
  </sheetViews>
  <sheetFormatPr defaultRowHeight="15" x14ac:dyDescent="0.25"/>
  <cols>
    <col min="1" max="1" width="30" customWidth="1"/>
    <col min="2" max="2" width="26.7109375" customWidth="1"/>
    <col min="3" max="48" width="9.140625" style="10"/>
  </cols>
  <sheetData>
    <row r="1" spans="1:2" s="10" customFormat="1" x14ac:dyDescent="0.25">
      <c r="A1" s="8" t="s">
        <v>64</v>
      </c>
    </row>
    <row r="2" spans="1:2" s="10" customFormat="1" x14ac:dyDescent="0.25">
      <c r="A2" s="8"/>
      <c r="B2" s="24" t="s">
        <v>30</v>
      </c>
    </row>
    <row r="3" spans="1:2" x14ac:dyDescent="0.25">
      <c r="A3" s="14"/>
      <c r="B3" s="15" t="s">
        <v>29</v>
      </c>
    </row>
    <row r="4" spans="1:2" ht="11.25" customHeight="1" x14ac:dyDescent="0.25">
      <c r="A4" s="16"/>
      <c r="B4" s="17"/>
    </row>
    <row r="5" spans="1:2" x14ac:dyDescent="0.25">
      <c r="A5" s="18" t="s">
        <v>57</v>
      </c>
      <c r="B5" s="48">
        <v>110294190</v>
      </c>
    </row>
    <row r="6" spans="1:2" x14ac:dyDescent="0.25">
      <c r="A6" s="18" t="s">
        <v>58</v>
      </c>
      <c r="B6" s="48">
        <v>13711621</v>
      </c>
    </row>
    <row r="7" spans="1:2" x14ac:dyDescent="0.25">
      <c r="A7" s="18" t="s">
        <v>59</v>
      </c>
      <c r="B7" s="48">
        <v>84373864</v>
      </c>
    </row>
    <row r="8" spans="1:2" x14ac:dyDescent="0.25">
      <c r="A8" s="18" t="s">
        <v>43</v>
      </c>
      <c r="B8" s="48">
        <v>79274517</v>
      </c>
    </row>
    <row r="9" spans="1:2" x14ac:dyDescent="0.25">
      <c r="A9" s="47" t="s">
        <v>62</v>
      </c>
      <c r="B9" s="48">
        <v>87567316</v>
      </c>
    </row>
    <row r="10" spans="1:2" x14ac:dyDescent="0.25">
      <c r="A10" s="18" t="s">
        <v>44</v>
      </c>
      <c r="B10" s="48">
        <v>95618886</v>
      </c>
    </row>
    <row r="11" spans="1:2" x14ac:dyDescent="0.25">
      <c r="A11" s="18" t="s">
        <v>45</v>
      </c>
      <c r="B11" s="48">
        <v>53779605</v>
      </c>
    </row>
    <row r="12" spans="1:2" x14ac:dyDescent="0.25">
      <c r="A12" s="18" t="s">
        <v>46</v>
      </c>
      <c r="B12" s="48">
        <v>8732703</v>
      </c>
    </row>
    <row r="13" spans="1:2" x14ac:dyDescent="0.25">
      <c r="A13" s="18" t="s">
        <v>47</v>
      </c>
      <c r="B13" s="48">
        <v>24040744</v>
      </c>
    </row>
    <row r="14" spans="1:2" x14ac:dyDescent="0.25">
      <c r="A14" s="18" t="s">
        <v>48</v>
      </c>
      <c r="B14" s="48">
        <v>96742478</v>
      </c>
    </row>
    <row r="15" spans="1:2" x14ac:dyDescent="0.25">
      <c r="A15" s="76" t="s">
        <v>73</v>
      </c>
      <c r="B15" s="48">
        <v>-20273344</v>
      </c>
    </row>
    <row r="16" spans="1:2" x14ac:dyDescent="0.25">
      <c r="A16" s="27" t="s">
        <v>49</v>
      </c>
      <c r="B16" s="28">
        <f>SUM(B5:B15)</f>
        <v>633862580</v>
      </c>
    </row>
    <row r="17" spans="1:10" x14ac:dyDescent="0.25">
      <c r="A17" s="18" t="s">
        <v>50</v>
      </c>
      <c r="B17" s="48">
        <v>18623221</v>
      </c>
    </row>
    <row r="18" spans="1:10" x14ac:dyDescent="0.25">
      <c r="A18" s="18" t="s">
        <v>51</v>
      </c>
      <c r="B18" s="48">
        <v>59399687</v>
      </c>
    </row>
    <row r="19" spans="1:10" x14ac:dyDescent="0.25">
      <c r="A19" s="18" t="s">
        <v>52</v>
      </c>
      <c r="B19" s="48">
        <v>59901988</v>
      </c>
    </row>
    <row r="20" spans="1:10" x14ac:dyDescent="0.25">
      <c r="A20" s="18" t="s">
        <v>53</v>
      </c>
      <c r="B20" s="48">
        <v>43752107</v>
      </c>
    </row>
    <row r="21" spans="1:10" x14ac:dyDescent="0.25">
      <c r="A21" s="47" t="s">
        <v>63</v>
      </c>
      <c r="B21" s="48">
        <v>30039260</v>
      </c>
    </row>
    <row r="22" spans="1:10" x14ac:dyDescent="0.25">
      <c r="A22" s="18" t="s">
        <v>54</v>
      </c>
      <c r="B22" s="48">
        <v>-8649632</v>
      </c>
    </row>
    <row r="23" spans="1:10" x14ac:dyDescent="0.25">
      <c r="A23" s="27" t="s">
        <v>55</v>
      </c>
      <c r="B23" s="28">
        <f>SUM(B17:B22)</f>
        <v>203066631</v>
      </c>
    </row>
    <row r="24" spans="1:10" x14ac:dyDescent="0.25">
      <c r="A24" s="29" t="s">
        <v>56</v>
      </c>
      <c r="B24" s="30">
        <f>B16+B23</f>
        <v>836929211</v>
      </c>
    </row>
    <row r="26" spans="1:10" s="10" customFormat="1" x14ac:dyDescent="0.25">
      <c r="A26" s="60" t="s">
        <v>10</v>
      </c>
      <c r="B26" s="60"/>
      <c r="C26" s="60"/>
      <c r="D26" s="60"/>
      <c r="E26" s="60"/>
      <c r="F26" s="60"/>
      <c r="G26" s="60"/>
      <c r="H26" s="60"/>
      <c r="I26" s="60"/>
      <c r="J26" s="60"/>
    </row>
    <row r="27" spans="1:10" s="1" customFormat="1" ht="15" customHeight="1" x14ac:dyDescent="0.25">
      <c r="A27" s="62" t="s">
        <v>11</v>
      </c>
      <c r="B27" s="62"/>
      <c r="C27" s="19"/>
      <c r="D27" s="19"/>
      <c r="E27" s="19"/>
      <c r="F27" s="19"/>
      <c r="G27" s="19"/>
      <c r="H27" s="19"/>
      <c r="I27" s="19"/>
      <c r="J27" s="19"/>
    </row>
    <row r="28" spans="1:10" s="1" customFormat="1" ht="30.75" customHeight="1" x14ac:dyDescent="0.25">
      <c r="A28" s="62"/>
      <c r="B28" s="62"/>
      <c r="C28" s="19"/>
      <c r="D28" s="19"/>
      <c r="E28" s="19"/>
      <c r="F28" s="19"/>
      <c r="G28" s="19"/>
      <c r="H28" s="19"/>
      <c r="I28" s="19"/>
      <c r="J28" s="19"/>
    </row>
    <row r="29" spans="1:10" s="1" customFormat="1" x14ac:dyDescent="0.25">
      <c r="A29" s="61" t="s">
        <v>12</v>
      </c>
      <c r="B29" s="61"/>
      <c r="C29" s="10"/>
      <c r="D29" s="10"/>
      <c r="E29" s="10"/>
      <c r="F29" s="10"/>
      <c r="G29" s="10"/>
      <c r="H29" s="10"/>
      <c r="I29" s="10"/>
      <c r="J29" s="10"/>
    </row>
    <row r="30" spans="1:10" s="10" customFormat="1" x14ac:dyDescent="0.25"/>
    <row r="31" spans="1:10" s="10" customFormat="1" x14ac:dyDescent="0.25">
      <c r="A31" s="22" t="s">
        <v>8</v>
      </c>
    </row>
    <row r="32" spans="1:10" s="10" customFormat="1" x14ac:dyDescent="0.25">
      <c r="A32" s="26" t="s">
        <v>65</v>
      </c>
      <c r="B32" s="26"/>
      <c r="C32" s="26"/>
    </row>
    <row r="33" spans="1:3" s="10" customFormat="1" x14ac:dyDescent="0.25">
      <c r="A33" s="26" t="s">
        <v>66</v>
      </c>
      <c r="B33" s="26"/>
      <c r="C33" s="26"/>
    </row>
    <row r="34" spans="1:3" s="10" customFormat="1" x14ac:dyDescent="0.25"/>
    <row r="35" spans="1:3" s="10" customFormat="1" x14ac:dyDescent="0.25"/>
    <row r="36" spans="1:3" s="10" customFormat="1" x14ac:dyDescent="0.25"/>
    <row r="37" spans="1:3" s="10" customFormat="1" x14ac:dyDescent="0.25"/>
    <row r="38" spans="1:3" s="10" customFormat="1" x14ac:dyDescent="0.25"/>
    <row r="39" spans="1:3" s="10" customFormat="1" x14ac:dyDescent="0.25"/>
    <row r="40" spans="1:3" s="10" customFormat="1" x14ac:dyDescent="0.25"/>
    <row r="41" spans="1:3" s="10" customFormat="1" x14ac:dyDescent="0.25"/>
    <row r="42" spans="1:3" s="10" customFormat="1" x14ac:dyDescent="0.25"/>
    <row r="43" spans="1:3" s="10" customFormat="1" x14ac:dyDescent="0.25"/>
    <row r="44" spans="1:3" s="10" customFormat="1" x14ac:dyDescent="0.25"/>
    <row r="45" spans="1:3" s="10" customFormat="1" x14ac:dyDescent="0.25"/>
    <row r="46" spans="1:3" s="10" customFormat="1" x14ac:dyDescent="0.25"/>
    <row r="47" spans="1:3" s="10" customFormat="1" x14ac:dyDescent="0.25"/>
    <row r="48" spans="1:3"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row r="80" s="10" customFormat="1" x14ac:dyDescent="0.25"/>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row r="89" s="10" customFormat="1" x14ac:dyDescent="0.25"/>
    <row r="90" s="10" customFormat="1" x14ac:dyDescent="0.25"/>
    <row r="91" s="10" customFormat="1" x14ac:dyDescent="0.25"/>
    <row r="92" s="10" customFormat="1" x14ac:dyDescent="0.25"/>
    <row r="93" s="10" customFormat="1" x14ac:dyDescent="0.25"/>
    <row r="94" s="10" customFormat="1" x14ac:dyDescent="0.25"/>
    <row r="95" s="10" customFormat="1" x14ac:dyDescent="0.25"/>
    <row r="96" s="10" customFormat="1" x14ac:dyDescent="0.25"/>
    <row r="97" s="10" customFormat="1" x14ac:dyDescent="0.25"/>
    <row r="98" s="10" customFormat="1" x14ac:dyDescent="0.25"/>
    <row r="99" s="10" customFormat="1" x14ac:dyDescent="0.25"/>
    <row r="100" s="10" customFormat="1" x14ac:dyDescent="0.25"/>
    <row r="101" s="10" customFormat="1" x14ac:dyDescent="0.25"/>
    <row r="102" s="10" customFormat="1" x14ac:dyDescent="0.25"/>
    <row r="103" s="10" customFormat="1" x14ac:dyDescent="0.25"/>
    <row r="104" s="10" customFormat="1" x14ac:dyDescent="0.25"/>
    <row r="105" s="10" customFormat="1" x14ac:dyDescent="0.25"/>
    <row r="106" s="10" customFormat="1" x14ac:dyDescent="0.25"/>
    <row r="107" s="10" customFormat="1" x14ac:dyDescent="0.25"/>
    <row r="108" s="10" customFormat="1" x14ac:dyDescent="0.25"/>
    <row r="109" s="10" customFormat="1" x14ac:dyDescent="0.25"/>
    <row r="110" s="10" customFormat="1" x14ac:dyDescent="0.25"/>
    <row r="111" s="10" customFormat="1" x14ac:dyDescent="0.25"/>
    <row r="112" s="10" customFormat="1" x14ac:dyDescent="0.25"/>
    <row r="113" s="10" customFormat="1" x14ac:dyDescent="0.25"/>
    <row r="114" s="10" customFormat="1" x14ac:dyDescent="0.25"/>
    <row r="115" s="10" customFormat="1" x14ac:dyDescent="0.25"/>
    <row r="116" s="10" customFormat="1" x14ac:dyDescent="0.25"/>
    <row r="117" s="10" customFormat="1" x14ac:dyDescent="0.25"/>
    <row r="118" s="10" customFormat="1" x14ac:dyDescent="0.25"/>
    <row r="119" s="10" customFormat="1" x14ac:dyDescent="0.25"/>
    <row r="120" s="10" customFormat="1" x14ac:dyDescent="0.25"/>
    <row r="121" s="10" customFormat="1" x14ac:dyDescent="0.25"/>
    <row r="122" s="10" customFormat="1" x14ac:dyDescent="0.25"/>
    <row r="123" s="10" customFormat="1" x14ac:dyDescent="0.25"/>
    <row r="124" s="10" customFormat="1" x14ac:dyDescent="0.25"/>
    <row r="125" s="10" customFormat="1" x14ac:dyDescent="0.25"/>
    <row r="126" s="10" customFormat="1" x14ac:dyDescent="0.25"/>
    <row r="127" s="10" customFormat="1" x14ac:dyDescent="0.25"/>
    <row r="128" s="10" customFormat="1" x14ac:dyDescent="0.25"/>
    <row r="129" s="10" customFormat="1" x14ac:dyDescent="0.25"/>
    <row r="130" s="10" customFormat="1" x14ac:dyDescent="0.25"/>
    <row r="131" s="10" customFormat="1" x14ac:dyDescent="0.25"/>
    <row r="132" s="10" customFormat="1" x14ac:dyDescent="0.25"/>
    <row r="133" s="10" customFormat="1" x14ac:dyDescent="0.25"/>
    <row r="134" s="10" customFormat="1" x14ac:dyDescent="0.25"/>
    <row r="135" s="10" customFormat="1" x14ac:dyDescent="0.25"/>
    <row r="136" s="10" customFormat="1" x14ac:dyDescent="0.25"/>
    <row r="137" s="10" customFormat="1" x14ac:dyDescent="0.25"/>
    <row r="138" s="10" customFormat="1" x14ac:dyDescent="0.25"/>
    <row r="139" s="10" customFormat="1" x14ac:dyDescent="0.25"/>
    <row r="140" s="10" customFormat="1" x14ac:dyDescent="0.25"/>
    <row r="141" s="10" customFormat="1" x14ac:dyDescent="0.25"/>
    <row r="142" s="10" customFormat="1" x14ac:dyDescent="0.25"/>
    <row r="143" s="10" customFormat="1" x14ac:dyDescent="0.25"/>
    <row r="144" s="10" customFormat="1" x14ac:dyDescent="0.25"/>
    <row r="145" s="10" customFormat="1" x14ac:dyDescent="0.25"/>
    <row r="146" s="10" customFormat="1" x14ac:dyDescent="0.25"/>
    <row r="147" s="10" customFormat="1" x14ac:dyDescent="0.25"/>
    <row r="148" s="10" customFormat="1" x14ac:dyDescent="0.25"/>
    <row r="149" s="10" customFormat="1" x14ac:dyDescent="0.25"/>
    <row r="150" s="10" customFormat="1" x14ac:dyDescent="0.25"/>
    <row r="151" s="10" customFormat="1" x14ac:dyDescent="0.25"/>
    <row r="152" s="10" customFormat="1" x14ac:dyDescent="0.25"/>
    <row r="153" s="10" customFormat="1" x14ac:dyDescent="0.25"/>
    <row r="154" s="10" customFormat="1" x14ac:dyDescent="0.25"/>
    <row r="155" s="10" customFormat="1" x14ac:dyDescent="0.25"/>
    <row r="156" s="10" customFormat="1" x14ac:dyDescent="0.25"/>
    <row r="157" s="10" customFormat="1" x14ac:dyDescent="0.25"/>
    <row r="158" s="10" customFormat="1" x14ac:dyDescent="0.25"/>
    <row r="159" s="10" customFormat="1" x14ac:dyDescent="0.25"/>
    <row r="160" s="10" customFormat="1" x14ac:dyDescent="0.25"/>
    <row r="161" s="10" customFormat="1" x14ac:dyDescent="0.25"/>
    <row r="162" s="10" customFormat="1" x14ac:dyDescent="0.25"/>
    <row r="163" s="10" customFormat="1" x14ac:dyDescent="0.25"/>
    <row r="164" s="10" customFormat="1" x14ac:dyDescent="0.25"/>
    <row r="165" s="10" customFormat="1" x14ac:dyDescent="0.25"/>
    <row r="166" s="10" customFormat="1" x14ac:dyDescent="0.25"/>
    <row r="167" s="10" customFormat="1" x14ac:dyDescent="0.25"/>
    <row r="168" s="10" customFormat="1" x14ac:dyDescent="0.25"/>
    <row r="169" s="10" customFormat="1" x14ac:dyDescent="0.25"/>
    <row r="170" s="10" customFormat="1" x14ac:dyDescent="0.25"/>
    <row r="171" s="10" customFormat="1" x14ac:dyDescent="0.25"/>
    <row r="172" s="10" customFormat="1" x14ac:dyDescent="0.25"/>
    <row r="173" s="10" customFormat="1" x14ac:dyDescent="0.25"/>
    <row r="174" s="10" customFormat="1" x14ac:dyDescent="0.25"/>
    <row r="175" s="10" customFormat="1" x14ac:dyDescent="0.25"/>
    <row r="176" s="10" customFormat="1" x14ac:dyDescent="0.25"/>
    <row r="177" s="10" customFormat="1" x14ac:dyDescent="0.25"/>
    <row r="178" s="10" customFormat="1" x14ac:dyDescent="0.25"/>
    <row r="179" s="10" customFormat="1" x14ac:dyDescent="0.25"/>
    <row r="180" s="10" customFormat="1" x14ac:dyDescent="0.25"/>
    <row r="181" s="10" customFormat="1" x14ac:dyDescent="0.25"/>
    <row r="182" s="10" customFormat="1" x14ac:dyDescent="0.25"/>
    <row r="183" s="10" customFormat="1" x14ac:dyDescent="0.25"/>
    <row r="184" s="10" customFormat="1" x14ac:dyDescent="0.25"/>
    <row r="185" s="10" customFormat="1" x14ac:dyDescent="0.25"/>
    <row r="186" s="10" customFormat="1" x14ac:dyDescent="0.25"/>
    <row r="187" s="10" customFormat="1" x14ac:dyDescent="0.25"/>
    <row r="188" s="10" customFormat="1" x14ac:dyDescent="0.25"/>
    <row r="189" s="10" customFormat="1" x14ac:dyDescent="0.25"/>
    <row r="190" s="10" customFormat="1" x14ac:dyDescent="0.25"/>
    <row r="191" s="10" customFormat="1" x14ac:dyDescent="0.25"/>
    <row r="192" s="10" customFormat="1" x14ac:dyDescent="0.25"/>
    <row r="193" s="10" customFormat="1" x14ac:dyDescent="0.25"/>
    <row r="194" s="10" customFormat="1" x14ac:dyDescent="0.25"/>
    <row r="195" s="10" customFormat="1" x14ac:dyDescent="0.25"/>
    <row r="196" s="10" customFormat="1" x14ac:dyDescent="0.25"/>
    <row r="197" s="10" customFormat="1" x14ac:dyDescent="0.25"/>
    <row r="198" s="10" customFormat="1" x14ac:dyDescent="0.25"/>
    <row r="199" s="10" customFormat="1" x14ac:dyDescent="0.25"/>
    <row r="200" s="10" customFormat="1" x14ac:dyDescent="0.25"/>
    <row r="201" s="10" customFormat="1" x14ac:dyDescent="0.25"/>
    <row r="202" s="10" customFormat="1" x14ac:dyDescent="0.25"/>
    <row r="203" s="10" customFormat="1" x14ac:dyDescent="0.25"/>
    <row r="204" s="10" customFormat="1" x14ac:dyDescent="0.25"/>
    <row r="205" s="10" customFormat="1" x14ac:dyDescent="0.25"/>
    <row r="206" s="10" customFormat="1" x14ac:dyDescent="0.25"/>
    <row r="207" s="10" customFormat="1" x14ac:dyDescent="0.25"/>
    <row r="208" s="10" customFormat="1" x14ac:dyDescent="0.25"/>
    <row r="209" s="10" customFormat="1" x14ac:dyDescent="0.25"/>
    <row r="210" s="10" customFormat="1" x14ac:dyDescent="0.25"/>
    <row r="211" s="10" customFormat="1" x14ac:dyDescent="0.25"/>
    <row r="212" s="10" customFormat="1" x14ac:dyDescent="0.25"/>
    <row r="213" s="10" customFormat="1" x14ac:dyDescent="0.25"/>
    <row r="214" s="10" customFormat="1" x14ac:dyDescent="0.25"/>
    <row r="215" s="10" customFormat="1" x14ac:dyDescent="0.25"/>
    <row r="216" s="10" customFormat="1" x14ac:dyDescent="0.25"/>
    <row r="217" s="10" customFormat="1" x14ac:dyDescent="0.25"/>
    <row r="218" s="10" customFormat="1" x14ac:dyDescent="0.25"/>
    <row r="219" s="10" customFormat="1" x14ac:dyDescent="0.25"/>
    <row r="220" s="10" customFormat="1" x14ac:dyDescent="0.25"/>
    <row r="221" s="10" customFormat="1" x14ac:dyDescent="0.25"/>
    <row r="222" s="10" customFormat="1" x14ac:dyDescent="0.25"/>
    <row r="223" s="10" customFormat="1" x14ac:dyDescent="0.25"/>
    <row r="224" s="10" customFormat="1" x14ac:dyDescent="0.25"/>
    <row r="225" s="10" customFormat="1" x14ac:dyDescent="0.25"/>
    <row r="226" s="10" customFormat="1" x14ac:dyDescent="0.25"/>
    <row r="227" s="10" customFormat="1" x14ac:dyDescent="0.25"/>
    <row r="228" s="10" customFormat="1" x14ac:dyDescent="0.25"/>
    <row r="229" s="10" customFormat="1" x14ac:dyDescent="0.25"/>
    <row r="230" s="10" customFormat="1" x14ac:dyDescent="0.25"/>
    <row r="231" s="10" customFormat="1" x14ac:dyDescent="0.25"/>
    <row r="232" s="10" customFormat="1" x14ac:dyDescent="0.25"/>
    <row r="233" s="10" customFormat="1" x14ac:dyDescent="0.25"/>
    <row r="234" s="10" customFormat="1" x14ac:dyDescent="0.25"/>
    <row r="235" s="10" customFormat="1" x14ac:dyDescent="0.25"/>
    <row r="236" s="10" customFormat="1" x14ac:dyDescent="0.25"/>
    <row r="237" s="10" customFormat="1" x14ac:dyDescent="0.25"/>
    <row r="238" s="10" customFormat="1" x14ac:dyDescent="0.25"/>
    <row r="239" s="10" customFormat="1" x14ac:dyDescent="0.25"/>
    <row r="240" s="10" customFormat="1" x14ac:dyDescent="0.25"/>
    <row r="241" s="10" customFormat="1" x14ac:dyDescent="0.25"/>
    <row r="242" s="10" customFormat="1" x14ac:dyDescent="0.25"/>
    <row r="243" s="10" customFormat="1" x14ac:dyDescent="0.25"/>
    <row r="244" s="10" customFormat="1" x14ac:dyDescent="0.25"/>
    <row r="245" s="10" customFormat="1" x14ac:dyDescent="0.25"/>
    <row r="246" s="10" customFormat="1" x14ac:dyDescent="0.25"/>
    <row r="247" s="10" customFormat="1" x14ac:dyDescent="0.25"/>
    <row r="248" s="10" customFormat="1" x14ac:dyDescent="0.25"/>
    <row r="249" s="10" customFormat="1" x14ac:dyDescent="0.25"/>
    <row r="250" s="10" customFormat="1" x14ac:dyDescent="0.25"/>
    <row r="251" s="10" customFormat="1" x14ac:dyDescent="0.25"/>
    <row r="252" s="10" customFormat="1" x14ac:dyDescent="0.25"/>
    <row r="253" s="10" customFormat="1" x14ac:dyDescent="0.25"/>
    <row r="254" s="10" customFormat="1" x14ac:dyDescent="0.25"/>
    <row r="255" s="10" customFormat="1" x14ac:dyDescent="0.25"/>
    <row r="256" s="10" customFormat="1" x14ac:dyDescent="0.25"/>
    <row r="257" s="10" customFormat="1" x14ac:dyDescent="0.25"/>
    <row r="258" s="10" customFormat="1" x14ac:dyDescent="0.25"/>
    <row r="259" s="10" customFormat="1" x14ac:dyDescent="0.25"/>
    <row r="260" s="10" customFormat="1" x14ac:dyDescent="0.25"/>
    <row r="261" s="10" customFormat="1" x14ac:dyDescent="0.25"/>
    <row r="262" s="10" customFormat="1" x14ac:dyDescent="0.25"/>
    <row r="263" s="10" customFormat="1" x14ac:dyDescent="0.25"/>
    <row r="264" s="10" customFormat="1" x14ac:dyDescent="0.25"/>
    <row r="265" s="10" customFormat="1" x14ac:dyDescent="0.25"/>
    <row r="266" s="10" customFormat="1" x14ac:dyDescent="0.25"/>
    <row r="267" s="10" customFormat="1" x14ac:dyDescent="0.25"/>
    <row r="268" s="10" customFormat="1" x14ac:dyDescent="0.25"/>
    <row r="269" s="10" customFormat="1" x14ac:dyDescent="0.25"/>
    <row r="270" s="10" customFormat="1" x14ac:dyDescent="0.25"/>
    <row r="271" s="10" customFormat="1" x14ac:dyDescent="0.25"/>
    <row r="272" s="10" customFormat="1" x14ac:dyDescent="0.25"/>
    <row r="273" s="10" customFormat="1" x14ac:dyDescent="0.25"/>
    <row r="274" s="10" customFormat="1" x14ac:dyDescent="0.25"/>
    <row r="275" s="10" customFormat="1" x14ac:dyDescent="0.25"/>
    <row r="276" s="10" customFormat="1" x14ac:dyDescent="0.25"/>
    <row r="277" s="10" customFormat="1" x14ac:dyDescent="0.25"/>
    <row r="278" s="10" customFormat="1" x14ac:dyDescent="0.25"/>
    <row r="279" s="10" customFormat="1" x14ac:dyDescent="0.25"/>
    <row r="280" s="10" customFormat="1" x14ac:dyDescent="0.25"/>
    <row r="281" s="10" customFormat="1" x14ac:dyDescent="0.25"/>
    <row r="282" s="10" customFormat="1" x14ac:dyDescent="0.25"/>
    <row r="283" s="10" customFormat="1" x14ac:dyDescent="0.25"/>
    <row r="284" s="10" customFormat="1" x14ac:dyDescent="0.25"/>
    <row r="285" s="10" customFormat="1" x14ac:dyDescent="0.25"/>
    <row r="286" s="10" customFormat="1" x14ac:dyDescent="0.25"/>
    <row r="287" s="10" customFormat="1" x14ac:dyDescent="0.25"/>
    <row r="288" s="10" customFormat="1" x14ac:dyDescent="0.25"/>
    <row r="289" s="10" customFormat="1" x14ac:dyDescent="0.25"/>
    <row r="290" s="10" customFormat="1" x14ac:dyDescent="0.25"/>
    <row r="291" s="10" customFormat="1" x14ac:dyDescent="0.25"/>
    <row r="292" s="10" customFormat="1" x14ac:dyDescent="0.25"/>
    <row r="293" s="10" customFormat="1" x14ac:dyDescent="0.25"/>
    <row r="294" s="10" customFormat="1" x14ac:dyDescent="0.25"/>
    <row r="295" s="10" customFormat="1" x14ac:dyDescent="0.25"/>
    <row r="296" s="10" customFormat="1" x14ac:dyDescent="0.25"/>
    <row r="297" s="10" customFormat="1" x14ac:dyDescent="0.25"/>
    <row r="298" s="10" customFormat="1" x14ac:dyDescent="0.25"/>
    <row r="299" s="10" customFormat="1" x14ac:dyDescent="0.25"/>
    <row r="300" s="10" customFormat="1" x14ac:dyDescent="0.25"/>
    <row r="301" s="10" customFormat="1" x14ac:dyDescent="0.25"/>
  </sheetData>
  <mergeCells count="3">
    <mergeCell ref="A26:J26"/>
    <mergeCell ref="A29:B29"/>
    <mergeCell ref="A27:B28"/>
  </mergeCells>
  <hyperlinks>
    <hyperlink ref="A29:B29" r:id="rId1" display="Click here..." xr:uid="{00000000-0004-0000-02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MARKET PORTFOLIO</vt:lpstr>
      <vt:lpstr>RANKING</vt:lpstr>
      <vt:lpstr>FINANCIAL RESULTS</vt:lpstr>
      <vt:lpstr>RANKING!Print_Area</vt:lpstr>
    </vt:vector>
  </TitlesOfParts>
  <Company>Media XPRIMM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vladb</dc:creator>
  <cp:lastModifiedBy>Marina Graorkovska</cp:lastModifiedBy>
  <cp:lastPrinted>2017-12-01T09:28:45Z</cp:lastPrinted>
  <dcterms:created xsi:type="dcterms:W3CDTF">2012-09-27T07:52:18Z</dcterms:created>
  <dcterms:modified xsi:type="dcterms:W3CDTF">2026-08-13T08:05:25Z</dcterms:modified>
</cp:coreProperties>
</file>